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005" windowWidth="14940" windowHeight="7800" firstSheet="3" activeTab="9"/>
  </bookViews>
  <sheets>
    <sheet name="edn " sheetId="1" r:id="rId1"/>
    <sheet name="коэф.едн" sheetId="2" r:id="rId2"/>
    <sheet name="Очер_рожд" sheetId="3" r:id="rId3"/>
    <sheet name="Доля_очер" sheetId="4" r:id="rId4"/>
    <sheet name="br1" sheetId="5" r:id="rId5"/>
    <sheet name="br2 " sheetId="6" r:id="rId6"/>
    <sheet name="mdn" sheetId="7" r:id="rId7"/>
    <sheet name="коэф.мдн" sheetId="8" r:id="rId8"/>
    <sheet name="PT1_m" sheetId="9" r:id="rId9"/>
    <sheet name="PT1_n" sheetId="10" r:id="rId10"/>
    <sheet name="PT1" sheetId="11" r:id="rId11"/>
    <sheet name="MT2R" sheetId="12" r:id="rId12"/>
    <sheet name="MT2M" sheetId="13" r:id="rId13"/>
  </sheets>
  <externalReferences>
    <externalReference r:id="rId16"/>
    <externalReference r:id="rId17"/>
  </externalReferences>
  <definedNames>
    <definedName name="_mt1" localSheetId="4">#REF!</definedName>
    <definedName name="_mt1" localSheetId="5">#REF!</definedName>
    <definedName name="_mt1" localSheetId="3">#REF!</definedName>
    <definedName name="_mt1">#REF!</definedName>
    <definedName name="вх_таб" localSheetId="4">#REF!</definedName>
    <definedName name="вх_таб" localSheetId="5">#REF!</definedName>
    <definedName name="вх_таб" localSheetId="3">#REF!</definedName>
    <definedName name="вх_таб">#REF!</definedName>
    <definedName name="ГОД" localSheetId="4">#REF!</definedName>
    <definedName name="ГОД" localSheetId="5">#REF!</definedName>
    <definedName name="ГОД" localSheetId="3">#REF!</definedName>
    <definedName name="ГОД">#REF!</definedName>
    <definedName name="ГОРОД" localSheetId="4">'[1]ПАРАМ1'!#REF!</definedName>
    <definedName name="ГОРОД" localSheetId="5">'[1]ПАРАМ1'!#REF!</definedName>
    <definedName name="ГОРОД" localSheetId="3">'[1]ПАРАМ1'!#REF!</definedName>
    <definedName name="ГОРОД">'[1]ПАРАМ1'!#REF!</definedName>
    <definedName name="_xlnm.Print_Titles" localSheetId="4">'br1'!$3:$5</definedName>
    <definedName name="_xlnm.Print_Titles" localSheetId="5">'br2 '!$4:$6</definedName>
    <definedName name="_xlnm.Print_Titles" localSheetId="0">'edn '!$4:$6</definedName>
    <definedName name="_xlnm.Print_Titles" localSheetId="6">'mdn'!$4:$6</definedName>
    <definedName name="_xlnm.Print_Titles" localSheetId="10">'PT1'!$5:$9</definedName>
    <definedName name="_xlnm.Print_Titles" localSheetId="8">'PT1_m'!$A:$A,'PT1_m'!$4:$6</definedName>
    <definedName name="_xlnm.Print_Titles" localSheetId="9">'PT1_n'!$A:$A,'PT1_n'!$4:$6</definedName>
    <definedName name="_xlnm.Print_Titles" localSheetId="1">'коэф.едн'!$5:$7</definedName>
    <definedName name="катпос" localSheetId="4">'[1]ПАРАМ1'!#REF!</definedName>
    <definedName name="катпос" localSheetId="5">'[1]ПАРАМ1'!#REF!</definedName>
    <definedName name="катпос" localSheetId="3">'[1]ПАРАМ1'!#REF!</definedName>
    <definedName name="катпос">'[1]ПАРАМ1'!#REF!</definedName>
    <definedName name="квартал" localSheetId="4">#REF!</definedName>
    <definedName name="квартал" localSheetId="5">#REF!</definedName>
    <definedName name="квартал" localSheetId="3">#REF!</definedName>
    <definedName name="квартал">#REF!</definedName>
    <definedName name="мтй" localSheetId="4">'[1]ПАРАМ1'!#REF!</definedName>
    <definedName name="мтй" localSheetId="5">'[1]ПАРАМ1'!#REF!</definedName>
    <definedName name="мтй" localSheetId="3">'[1]ПАРАМ1'!#REF!</definedName>
    <definedName name="мтй">'[1]ПАРАМ1'!#REF!</definedName>
    <definedName name="НОВЫЙ" localSheetId="4">'[2]ПАРАМ1'!#REF!</definedName>
    <definedName name="НОВЫЙ" localSheetId="5">'[2]ПАРАМ1'!#REF!</definedName>
    <definedName name="НОВЫЙ" localSheetId="3">'[2]ПАРАМ1'!#REF!</definedName>
    <definedName name="НОВЫЙ">'[2]ПАРАМ1'!#REF!</definedName>
    <definedName name="_xlnm.Print_Area" localSheetId="4">'br1'!$A$1:$G$40</definedName>
    <definedName name="_xlnm.Print_Area" localSheetId="5">'br2 '!$A$1:$G$41</definedName>
    <definedName name="_xlnm.Print_Area" localSheetId="0">'edn '!$A$1:$I$41</definedName>
    <definedName name="_xlnm.Print_Area" localSheetId="6">'mdn'!$A$1:$I$40</definedName>
    <definedName name="_xlnm.Print_Area" localSheetId="12">'MT2M'!$A$1:$N$118</definedName>
    <definedName name="_xlnm.Print_Area" localSheetId="11">'MT2R'!$A$1:$K$113</definedName>
    <definedName name="_xlnm.Print_Area" localSheetId="10">'PT1'!$A$1:$J$42</definedName>
    <definedName name="_xlnm.Print_Area" localSheetId="1">'коэф.едн'!$A$1:$I$42</definedName>
    <definedName name="_xlnm.Print_Area" localSheetId="7">'коэф.мдн'!$A$1:$I$40</definedName>
    <definedName name="_xlnm.Print_Area" localSheetId="2">'Очер_рожд'!$A$1:$M$40</definedName>
    <definedName name="пер_отч" localSheetId="4">#REF!</definedName>
    <definedName name="пер_отч" localSheetId="5">#REF!</definedName>
    <definedName name="пер_отч" localSheetId="3">#REF!</definedName>
    <definedName name="пер_отч">#REF!</definedName>
  </definedNames>
  <calcPr fullCalcOnLoad="1"/>
</workbook>
</file>

<file path=xl/sharedStrings.xml><?xml version="1.0" encoding="utf-8"?>
<sst xmlns="http://schemas.openxmlformats.org/spreadsheetml/2006/main" count="1213" uniqueCount="188">
  <si>
    <t>(человек)</t>
  </si>
  <si>
    <t>Прирост, снижение (-)</t>
  </si>
  <si>
    <t>Белгородская область</t>
  </si>
  <si>
    <t>Белгородский район</t>
  </si>
  <si>
    <t>Борисовский район</t>
  </si>
  <si>
    <t>Вейделевский район</t>
  </si>
  <si>
    <t>Волоконовский район</t>
  </si>
  <si>
    <t>Ивнянский район</t>
  </si>
  <si>
    <t>Корочанский район</t>
  </si>
  <si>
    <t>Красненский район</t>
  </si>
  <si>
    <t>Красногвардейский район</t>
  </si>
  <si>
    <t>Краснояружский район</t>
  </si>
  <si>
    <t>Прохоровский район</t>
  </si>
  <si>
    <t>Ракитянский район</t>
  </si>
  <si>
    <t>Ровеньский район</t>
  </si>
  <si>
    <t>Чернянский район</t>
  </si>
  <si>
    <t>(на 1000 человек населения)</t>
  </si>
  <si>
    <t>Число браков</t>
  </si>
  <si>
    <t>Число разводов</t>
  </si>
  <si>
    <t xml:space="preserve">    </t>
  </si>
  <si>
    <t>г. Губкин</t>
  </si>
  <si>
    <t>Число прибывших</t>
  </si>
  <si>
    <t>Число выбывших</t>
  </si>
  <si>
    <t xml:space="preserve">Миграционный прирост </t>
  </si>
  <si>
    <t>всего</t>
  </si>
  <si>
    <t>Миграционный прирост</t>
  </si>
  <si>
    <t>Всего</t>
  </si>
  <si>
    <t xml:space="preserve">Для прибывших - куда прибыли или        </t>
  </si>
  <si>
    <t xml:space="preserve">     Число прибывших          </t>
  </si>
  <si>
    <t xml:space="preserve">     Число выбывших           </t>
  </si>
  <si>
    <t xml:space="preserve">   Миграционный прирост      </t>
  </si>
  <si>
    <t xml:space="preserve"> новое  место жительства                </t>
  </si>
  <si>
    <t xml:space="preserve"> для выбывших - откуда выбыли или          </t>
  </si>
  <si>
    <t xml:space="preserve">последнее место жительства                </t>
  </si>
  <si>
    <t xml:space="preserve">                                               </t>
  </si>
  <si>
    <t xml:space="preserve">          </t>
  </si>
  <si>
    <t xml:space="preserve">         </t>
  </si>
  <si>
    <t xml:space="preserve"> Число прибывших</t>
  </si>
  <si>
    <t xml:space="preserve">                        </t>
  </si>
  <si>
    <t xml:space="preserve">Центральный </t>
  </si>
  <si>
    <t/>
  </si>
  <si>
    <t xml:space="preserve"> Число выбывших</t>
  </si>
  <si>
    <t xml:space="preserve">Междуна- </t>
  </si>
  <si>
    <t xml:space="preserve">Миграция </t>
  </si>
  <si>
    <t xml:space="preserve">со стра- </t>
  </si>
  <si>
    <t xml:space="preserve">миграция </t>
  </si>
  <si>
    <t xml:space="preserve">Казах- </t>
  </si>
  <si>
    <t xml:space="preserve">Таджи- </t>
  </si>
  <si>
    <t xml:space="preserve">Узбе-  </t>
  </si>
  <si>
    <t xml:space="preserve">       </t>
  </si>
  <si>
    <t xml:space="preserve">стан   </t>
  </si>
  <si>
    <t xml:space="preserve">кистан </t>
  </si>
  <si>
    <t xml:space="preserve">Всего </t>
  </si>
  <si>
    <t>в том числе по федеральным округам:</t>
  </si>
  <si>
    <t xml:space="preserve">                                в том числе по странам:                                             </t>
  </si>
  <si>
    <t xml:space="preserve">Украина </t>
  </si>
  <si>
    <t>Армения</t>
  </si>
  <si>
    <t xml:space="preserve"> </t>
  </si>
  <si>
    <t>и сельская</t>
  </si>
  <si>
    <t xml:space="preserve"> местность </t>
  </si>
  <si>
    <t xml:space="preserve">  </t>
  </si>
  <si>
    <t>городская</t>
  </si>
  <si>
    <t>сельская</t>
  </si>
  <si>
    <t>местность</t>
  </si>
  <si>
    <t>г. Валуйки</t>
  </si>
  <si>
    <t>г. Старый Оскол</t>
  </si>
  <si>
    <t>г. Шебекино</t>
  </si>
  <si>
    <t>г. Алексеевка</t>
  </si>
  <si>
    <t>Губкинский городской округ</t>
  </si>
  <si>
    <t>Старооскольский городской округ</t>
  </si>
  <si>
    <t>в том числе</t>
  </si>
  <si>
    <t>городской округ г. Белгород</t>
  </si>
  <si>
    <t>Беларусь</t>
  </si>
  <si>
    <t>Респуб-</t>
  </si>
  <si>
    <t>лика</t>
  </si>
  <si>
    <t>Молдова</t>
  </si>
  <si>
    <t xml:space="preserve"> Миграционный прирост </t>
  </si>
  <si>
    <t xml:space="preserve">Туркме-  </t>
  </si>
  <si>
    <t xml:space="preserve">нистан  </t>
  </si>
  <si>
    <t>странами</t>
  </si>
  <si>
    <t xml:space="preserve">Азербай- </t>
  </si>
  <si>
    <t xml:space="preserve">джан   </t>
  </si>
  <si>
    <t>1. РОДИВШИЕСЯ, УМЕРШИЕ И ЕСТЕСТВЕННЫЙ ПРИРОСТ НАСЕЛЕНИЯ ПО МУНИЦИПАЛЬНЫМ РАЙОНАМ И ГОРОДСКИМ ОКРУГАМ</t>
  </si>
  <si>
    <t>нами СНГ-</t>
  </si>
  <si>
    <t>зарубеж-</t>
  </si>
  <si>
    <t>ными</t>
  </si>
  <si>
    <t>Российская Федерация</t>
  </si>
  <si>
    <t>Северо-Западный</t>
  </si>
  <si>
    <t>Южный</t>
  </si>
  <si>
    <t>Северо-Кавказский</t>
  </si>
  <si>
    <t>Приволжский</t>
  </si>
  <si>
    <t>Уральский</t>
  </si>
  <si>
    <t>Сибирский</t>
  </si>
  <si>
    <t>Дальне-восточный</t>
  </si>
  <si>
    <t xml:space="preserve">ПО МУНИЦИПАЛЬНЫМ РАЙОНАМ И ГОРОДСКИМ ОКРУГАМ </t>
  </si>
  <si>
    <t xml:space="preserve">Число родившихся                  </t>
  </si>
  <si>
    <t xml:space="preserve">Число умерших                         </t>
  </si>
  <si>
    <t xml:space="preserve">Естественный прирост                               </t>
  </si>
  <si>
    <t xml:space="preserve">Число родившихся                     </t>
  </si>
  <si>
    <t xml:space="preserve">Число умерших                          </t>
  </si>
  <si>
    <t xml:space="preserve">Естественный прирост      </t>
  </si>
  <si>
    <t>Алексеевский городской округ</t>
  </si>
  <si>
    <t>Валуйский городской округ</t>
  </si>
  <si>
    <t>Новооскольский городской округ</t>
  </si>
  <si>
    <t>Шебекинский городской округ</t>
  </si>
  <si>
    <t>Яковлевский городской округ</t>
  </si>
  <si>
    <t>Грайворонский городской округ</t>
  </si>
  <si>
    <t xml:space="preserve">3. РОДИВШИЕСЯ ЖИВЫМИ У МАТЕРИ ПО ОЧЕРЕДНОСТИ РОЖДЕНИЯ ПО МУНИЦИПАЛЬНЫМ РАЙОНАМ И ГОРОДСКИМ ОКРУГАМ </t>
  </si>
  <si>
    <t>в том числе по очередности рождения:</t>
  </si>
  <si>
    <t>родившихся живыми</t>
  </si>
  <si>
    <t>первые</t>
  </si>
  <si>
    <t>вторые</t>
  </si>
  <si>
    <t>третьи</t>
  </si>
  <si>
    <t>четвертые и более</t>
  </si>
  <si>
    <t>неизвестно</t>
  </si>
  <si>
    <t xml:space="preserve">4. ДОЛЯ РОДИВШИХСЯ ЖИВЫМИ У МАТЕРИ ПО ОЧЕРЕДНОСТИ РОЖДЕНИЯ ПО МУНИЦИПАЛЬНЫМ РАЙОНАМ И ГОРОДСКИМ ОКРУГАМ </t>
  </si>
  <si>
    <t>(процентов)</t>
  </si>
  <si>
    <t xml:space="preserve">5. БРАКИ И РАЗВОДЫ ПО МУНИЦИПАЛЬНЫМ РАЙОНАМ И ГОРОДСКИМ ОКРУГАМ </t>
  </si>
  <si>
    <t xml:space="preserve">       6. ОБЩИЕ КОЭФФИЦИЕНТЫ БРАЧНОСТИ И РАЗВОДИМОСТИ ПО МУНИЦИПАЛЬНЫМ РАЙОНАМ И ГОРОДСКИМ ОКРУГАМ</t>
  </si>
  <si>
    <t>9. ОБЩИЕ КОЭФФИЦИЕНТЫ МИГРАЦИИ НАСЕЛЕНИЯ ПО МУНИЦИПАЛЬНЫМ РАЙОНАМ И ГОРОДСКИМ ОКРУГАМ</t>
  </si>
  <si>
    <t>10. ОБЩИЕ ИТОГИ МИГРАЦИИ НАСЕЛЕНИЯ ПО ГОРОДСКОЙ И СЕЛЬСКОЙ МЕСТНОСТИ МУНИЦИПАЛЬНЫХ РАЙОНОВ И ГОРОДСКИХ ОКРУГОВ</t>
  </si>
  <si>
    <t>12. РАСПРЕДЕЛЕНИЕ  МИГРАНТОВ ПО ТЕРРИТОРИЯМ ПРИБЫТИЯ И ВЫБЫТИЯ ПО МУНИЦИПАЛЬНЫМ РАЙОНАМ И ГОРОДСКИМ ОКРУГАМ</t>
  </si>
  <si>
    <t>8. ОБЩИЕ ИТОГИ МИГРАЦИИ НАСЕЛЕНИЯ ПО МУНИЦИПАЛЬНЫМ РАЙОНАМ И ГОРОДСКИМ ОКРУГАМ</t>
  </si>
  <si>
    <t>Продолжение таблицы 12</t>
  </si>
  <si>
    <r>
      <t xml:space="preserve">         2. ОБЩИЕ КОЭФФИЦИЕНТЫ РОЖДАЕМОСТИ, СМЕРТНОСТИ И ЕСТЕСТВЕННОГО ПРИРОСТА НАСЕЛЕНИЯ </t>
    </r>
  </si>
  <si>
    <t>2021 г.</t>
  </si>
  <si>
    <t>2022 г.</t>
  </si>
  <si>
    <t>2022 г. в % к 2021 г.</t>
  </si>
  <si>
    <t>2022 г. в %           к 2021 г.</t>
  </si>
  <si>
    <t>Киргизия</t>
  </si>
  <si>
    <t>-</t>
  </si>
  <si>
    <t>за январь-октябрь</t>
  </si>
  <si>
    <t>374</t>
  </si>
  <si>
    <t>337</t>
  </si>
  <si>
    <t>ЗА  ЯНВАРЬ-ОКТЯБРЬ 2022 ГОДА</t>
  </si>
  <si>
    <t xml:space="preserve"> ЗА ЯНВАРЬ-ОКТЯБРЬ 2022 ГОДА</t>
  </si>
  <si>
    <t>С другими</t>
  </si>
  <si>
    <t>родная</t>
  </si>
  <si>
    <t xml:space="preserve">Общие итоги миграции населения по входящим территориям
 за  октябрь 2022 года </t>
  </si>
  <si>
    <t>Муниципальные образования Белгородской области</t>
  </si>
  <si>
    <t>№ п/п</t>
  </si>
  <si>
    <t xml:space="preserve">Для прибывших - куда прибыли или новое место жительства. Для выбывших - откуда выбыли или последнее место  жительства </t>
  </si>
  <si>
    <t xml:space="preserve">         Число прибывших</t>
  </si>
  <si>
    <t xml:space="preserve"> городская  местность</t>
  </si>
  <si>
    <t>сельская местность</t>
  </si>
  <si>
    <t>А</t>
  </si>
  <si>
    <t>Б</t>
  </si>
  <si>
    <t>Муниципальные районы Белгородской области</t>
  </si>
  <si>
    <t>Белгородский муниципальный район</t>
  </si>
  <si>
    <t>пгт Октябрьский</t>
  </si>
  <si>
    <t>пгт Разумное</t>
  </si>
  <si>
    <t>пгт Северный</t>
  </si>
  <si>
    <t>Борисовский муниципальный район</t>
  </si>
  <si>
    <t>пгт Борисовка</t>
  </si>
  <si>
    <t>Вейделевский муниципальный район</t>
  </si>
  <si>
    <t>пгт Вейделевка</t>
  </si>
  <si>
    <t>Волоконовский муниципальный район</t>
  </si>
  <si>
    <t>пгт Волоконовка</t>
  </si>
  <si>
    <t>пгт Пятницкое</t>
  </si>
  <si>
    <t>Ивнянский муниципальный район</t>
  </si>
  <si>
    <t>пгт Ивня</t>
  </si>
  <si>
    <t>Корочанский муниципальный район</t>
  </si>
  <si>
    <t>г. Короча</t>
  </si>
  <si>
    <t>Красненский муниципальный район</t>
  </si>
  <si>
    <t>Красногвардейский муниципальный район</t>
  </si>
  <si>
    <t>г. Бирюч</t>
  </si>
  <si>
    <t>Краснояружский муниципальный район</t>
  </si>
  <si>
    <t>пгт Красная Яруга</t>
  </si>
  <si>
    <t>Прохоровский муниципальный район</t>
  </si>
  <si>
    <t>пгт Прохоровка</t>
  </si>
  <si>
    <t>Ракитянский муниципальный район</t>
  </si>
  <si>
    <t>пгт Ракитное</t>
  </si>
  <si>
    <t>пгт Пролетарский</t>
  </si>
  <si>
    <t>Ровеньский муниципальный район</t>
  </si>
  <si>
    <t>пгт Ровеньки</t>
  </si>
  <si>
    <t>Чернянский муниципальный район</t>
  </si>
  <si>
    <t>пгт Чернянка</t>
  </si>
  <si>
    <t>Городские округа Белгородской области</t>
  </si>
  <si>
    <t>Городской округ город Белгород</t>
  </si>
  <si>
    <t>г. Белгород</t>
  </si>
  <si>
    <t>пгт Уразово</t>
  </si>
  <si>
    <t>г. Грайворон</t>
  </si>
  <si>
    <t>г. Новый Оскол</t>
  </si>
  <si>
    <t>пгт Маслова Пристань</t>
  </si>
  <si>
    <t>г. Строитель</t>
  </si>
  <si>
    <t>пгт Томаровка</t>
  </si>
  <si>
    <t>пгт Яковлево</t>
  </si>
  <si>
    <t xml:space="preserve">Общие итоги миграции населения по входящим территориям
 за  январь-октябрь 2022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</si>
</sst>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=0]&quot;-&quot;;\ General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=0]&quot;-&quot;;General"/>
    <numFmt numFmtId="183" formatCode="[$-FC19]d\ mmmm\ yyyy\ &quot;г.&quot;"/>
    <numFmt numFmtId="184" formatCode="_-* #,##0.0_р_._-;\-* #,##0.0_р_._-;_-* &quot;-&quot;??_р_._-;_-@_-"/>
    <numFmt numFmtId="185" formatCode="0.00000000"/>
    <numFmt numFmtId="186" formatCode="0.0000000"/>
    <numFmt numFmtId="187" formatCode="0.000000000"/>
    <numFmt numFmtId="188" formatCode="0.0000000000"/>
    <numFmt numFmtId="189" formatCode="0.0000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Courier New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u val="single"/>
      <sz val="7.5"/>
      <color theme="10"/>
      <name val="Arial CYR"/>
      <family val="0"/>
    </font>
    <font>
      <sz val="11"/>
      <color theme="1"/>
      <name val="Calibri"/>
      <family val="2"/>
    </font>
    <font>
      <u val="single"/>
      <sz val="7.5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0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48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right"/>
    </xf>
    <xf numFmtId="1" fontId="2" fillId="0" borderId="0" xfId="0" applyNumberFormat="1" applyFont="1" applyAlignment="1">
      <alignment/>
    </xf>
    <xf numFmtId="0" fontId="0" fillId="0" borderId="0" xfId="152" applyFont="1" applyProtection="1">
      <alignment/>
      <protection locked="0"/>
    </xf>
    <xf numFmtId="0" fontId="3" fillId="0" borderId="0" xfId="152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152" applyFont="1" applyProtection="1">
      <alignment/>
      <protection locked="0"/>
    </xf>
    <xf numFmtId="0" fontId="0" fillId="0" borderId="0" xfId="152" applyFont="1" applyAlignment="1" applyProtection="1">
      <alignment horizontal="center"/>
      <protection locked="0"/>
    </xf>
    <xf numFmtId="0" fontId="0" fillId="0" borderId="12" xfId="152" applyFont="1" applyBorder="1" applyAlignment="1" applyProtection="1">
      <alignment horizontal="center"/>
      <protection locked="0"/>
    </xf>
    <xf numFmtId="0" fontId="0" fillId="0" borderId="0" xfId="146" applyFont="1" applyProtection="1">
      <alignment/>
      <protection locked="0"/>
    </xf>
    <xf numFmtId="0" fontId="0" fillId="0" borderId="0" xfId="146" applyFont="1" applyBorder="1" applyAlignment="1" applyProtection="1">
      <alignment horizontal="center"/>
      <protection locked="0"/>
    </xf>
    <xf numFmtId="0" fontId="0" fillId="0" borderId="0" xfId="150" applyFont="1" applyProtection="1">
      <alignment/>
      <protection locked="0"/>
    </xf>
    <xf numFmtId="0" fontId="2" fillId="0" borderId="0" xfId="150" applyFont="1" applyProtection="1">
      <alignment/>
      <protection locked="0"/>
    </xf>
    <xf numFmtId="0" fontId="2" fillId="0" borderId="0" xfId="148" applyFont="1" applyProtection="1">
      <alignment/>
      <protection locked="0"/>
    </xf>
    <xf numFmtId="0" fontId="0" fillId="0" borderId="0" xfId="148" applyFont="1" applyProtection="1">
      <alignment/>
      <protection locked="0"/>
    </xf>
    <xf numFmtId="0" fontId="0" fillId="0" borderId="13" xfId="148" applyFont="1" applyBorder="1" applyProtection="1">
      <alignment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wrapText="1" indent="1"/>
    </xf>
    <xf numFmtId="0" fontId="0" fillId="0" borderId="14" xfId="152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wrapText="1" indent="3"/>
    </xf>
    <xf numFmtId="0" fontId="2" fillId="0" borderId="0" xfId="148" applyFont="1" applyAlignment="1" applyProtection="1">
      <alignment/>
      <protection locked="0"/>
    </xf>
    <xf numFmtId="0" fontId="2" fillId="0" borderId="0" xfId="150" applyFont="1" applyAlignment="1" applyProtection="1">
      <alignment/>
      <protection locked="0"/>
    </xf>
    <xf numFmtId="0" fontId="0" fillId="0" borderId="0" xfId="150" applyFont="1" applyAlignment="1" applyProtection="1">
      <alignment/>
      <protection locked="0"/>
    </xf>
    <xf numFmtId="0" fontId="0" fillId="0" borderId="16" xfId="152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left" wrapText="1" indent="2"/>
    </xf>
    <xf numFmtId="0" fontId="0" fillId="0" borderId="11" xfId="148" applyFont="1" applyBorder="1" applyAlignment="1" applyProtection="1">
      <alignment/>
      <protection locked="0"/>
    </xf>
    <xf numFmtId="0" fontId="0" fillId="0" borderId="17" xfId="148" applyFont="1" applyBorder="1" applyProtection="1">
      <alignment/>
      <protection locked="0"/>
    </xf>
    <xf numFmtId="0" fontId="0" fillId="0" borderId="12" xfId="148" applyFont="1" applyBorder="1" applyAlignment="1" applyProtection="1">
      <alignment/>
      <protection locked="0"/>
    </xf>
    <xf numFmtId="0" fontId="0" fillId="0" borderId="15" xfId="148" applyFont="1" applyBorder="1" applyAlignment="1" applyProtection="1">
      <alignment/>
      <protection locked="0"/>
    </xf>
    <xf numFmtId="0" fontId="0" fillId="0" borderId="15" xfId="148" applyFont="1" applyBorder="1" applyProtection="1">
      <alignment/>
      <protection locked="0"/>
    </xf>
    <xf numFmtId="0" fontId="0" fillId="0" borderId="0" xfId="0" applyFont="1" applyBorder="1" applyAlignment="1">
      <alignment horizontal="left" wrapText="1" indent="1"/>
    </xf>
    <xf numFmtId="0" fontId="0" fillId="0" borderId="16" xfId="0" applyFont="1" applyBorder="1" applyAlignment="1">
      <alignment horizontal="left" wrapText="1" indent="1"/>
    </xf>
    <xf numFmtId="0" fontId="0" fillId="0" borderId="18" xfId="152" applyFont="1" applyBorder="1" applyAlignment="1" applyProtection="1">
      <alignment horizontal="center"/>
      <protection locked="0"/>
    </xf>
    <xf numFmtId="0" fontId="0" fillId="0" borderId="15" xfId="152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0" xfId="150" applyFont="1" applyBorder="1" applyAlignment="1" applyProtection="1">
      <alignment horizontal="right"/>
      <protection locked="0"/>
    </xf>
    <xf numFmtId="0" fontId="0" fillId="0" borderId="13" xfId="150" applyFont="1" applyBorder="1" applyAlignment="1" applyProtection="1">
      <alignment horizontal="right"/>
      <protection locked="0"/>
    </xf>
    <xf numFmtId="0" fontId="0" fillId="0" borderId="16" xfId="150" applyFont="1" applyBorder="1" applyAlignment="1" applyProtection="1">
      <alignment horizontal="right"/>
      <protection locked="0"/>
    </xf>
    <xf numFmtId="0" fontId="2" fillId="0" borderId="19" xfId="150" applyFont="1" applyBorder="1" applyAlignment="1" applyProtection="1">
      <alignment horizontal="right"/>
      <protection locked="0"/>
    </xf>
    <xf numFmtId="0" fontId="0" fillId="0" borderId="18" xfId="150" applyFont="1" applyBorder="1" applyAlignment="1" applyProtection="1">
      <alignment horizontal="right"/>
      <protection locked="0"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20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 wrapText="1" indent="2"/>
    </xf>
    <xf numFmtId="0" fontId="0" fillId="0" borderId="16" xfId="150" applyFont="1" applyFill="1" applyBorder="1" applyAlignment="1" applyProtection="1">
      <alignment horizontal="right"/>
      <protection locked="0"/>
    </xf>
    <xf numFmtId="0" fontId="0" fillId="0" borderId="0" xfId="150" applyFont="1" applyFill="1" applyBorder="1" applyAlignment="1" applyProtection="1">
      <alignment horizontal="right"/>
      <protection locked="0"/>
    </xf>
    <xf numFmtId="0" fontId="0" fillId="0" borderId="13" xfId="15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left" wrapText="1" indent="1"/>
    </xf>
    <xf numFmtId="0" fontId="2" fillId="0" borderId="0" xfId="0" applyFont="1" applyAlignment="1">
      <alignment/>
    </xf>
    <xf numFmtId="172" fontId="0" fillId="0" borderId="0" xfId="0" applyNumberFormat="1" applyBorder="1" applyAlignment="1">
      <alignment horizontal="right"/>
    </xf>
    <xf numFmtId="1" fontId="0" fillId="0" borderId="0" xfId="152" applyNumberFormat="1" applyFo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13" xfId="0" applyNumberFormat="1" applyFont="1" applyBorder="1" applyAlignment="1">
      <alignment horizontal="right"/>
    </xf>
    <xf numFmtId="0" fontId="0" fillId="0" borderId="13" xfId="148" applyFont="1" applyBorder="1" applyAlignment="1" applyProtection="1">
      <alignment horizontal="center"/>
      <protection locked="0"/>
    </xf>
    <xf numFmtId="0" fontId="0" fillId="0" borderId="12" xfId="148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 wrapText="1"/>
    </xf>
    <xf numFmtId="172" fontId="0" fillId="0" borderId="2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1" xfId="0" applyFont="1" applyBorder="1" applyAlignment="1">
      <alignment horizontal="left" wrapText="1" indent="1"/>
    </xf>
    <xf numFmtId="173" fontId="0" fillId="0" borderId="0" xfId="0" applyNumberFormat="1" applyFont="1" applyFill="1" applyBorder="1" applyAlignment="1">
      <alignment horizontal="right"/>
    </xf>
    <xf numFmtId="0" fontId="0" fillId="0" borderId="12" xfId="0" applyFont="1" applyBorder="1" applyAlignment="1" quotePrefix="1">
      <alignment horizontal="left" wrapText="1" inden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2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72" fontId="0" fillId="0" borderId="20" xfId="0" applyNumberFormat="1" applyBorder="1" applyAlignment="1">
      <alignment wrapText="1"/>
    </xf>
    <xf numFmtId="0" fontId="9" fillId="0" borderId="0" xfId="0" applyFont="1" applyBorder="1" applyAlignment="1">
      <alignment horizontal="right" wrapText="1"/>
    </xf>
    <xf numFmtId="1" fontId="23" fillId="0" borderId="0" xfId="0" applyNumberFormat="1" applyFont="1" applyAlignment="1">
      <alignment horizontal="right" wrapText="1"/>
    </xf>
    <xf numFmtId="1" fontId="9" fillId="0" borderId="0" xfId="0" applyNumberFormat="1" applyFont="1" applyAlignment="1">
      <alignment horizontal="right" wrapText="1"/>
    </xf>
    <xf numFmtId="172" fontId="2" fillId="0" borderId="0" xfId="0" applyNumberFormat="1" applyFont="1" applyFill="1" applyAlignment="1">
      <alignment horizontal="right" wrapText="1"/>
    </xf>
    <xf numFmtId="0" fontId="0" fillId="0" borderId="12" xfId="0" applyFont="1" applyBorder="1" applyAlignment="1" quotePrefix="1">
      <alignment horizontal="left" wrapText="1" indent="3"/>
    </xf>
    <xf numFmtId="0" fontId="9" fillId="0" borderId="0" xfId="147" applyFont="1" applyProtection="1">
      <alignment/>
      <protection locked="0"/>
    </xf>
    <xf numFmtId="0" fontId="23" fillId="0" borderId="0" xfId="147" applyFont="1" applyAlignment="1" applyProtection="1">
      <alignment/>
      <protection locked="0"/>
    </xf>
    <xf numFmtId="0" fontId="23" fillId="0" borderId="0" xfId="147" applyFont="1" applyProtection="1">
      <alignment/>
      <protection locked="0"/>
    </xf>
    <xf numFmtId="0" fontId="9" fillId="0" borderId="10" xfId="147" applyFont="1" applyBorder="1" applyAlignment="1" applyProtection="1">
      <alignment horizontal="center" vertical="top" wrapText="1"/>
      <protection locked="0"/>
    </xf>
    <xf numFmtId="0" fontId="23" fillId="0" borderId="12" xfId="0" applyFont="1" applyBorder="1" applyAlignment="1">
      <alignment horizontal="left" wrapText="1" indent="1"/>
    </xf>
    <xf numFmtId="0" fontId="23" fillId="0" borderId="0" xfId="151" applyFont="1" applyProtection="1">
      <alignment/>
      <protection locked="0"/>
    </xf>
    <xf numFmtId="0" fontId="9" fillId="0" borderId="12" xfId="0" applyFont="1" applyBorder="1" applyAlignment="1">
      <alignment horizontal="left" wrapText="1" indent="1"/>
    </xf>
    <xf numFmtId="0" fontId="9" fillId="0" borderId="0" xfId="151" applyFont="1" applyProtection="1">
      <alignment/>
      <protection locked="0"/>
    </xf>
    <xf numFmtId="0" fontId="9" fillId="0" borderId="12" xfId="0" applyFont="1" applyBorder="1" applyAlignment="1">
      <alignment horizontal="left" wrapText="1" indent="2"/>
    </xf>
    <xf numFmtId="0" fontId="9" fillId="0" borderId="16" xfId="151" applyFont="1" applyBorder="1" applyAlignment="1" applyProtection="1">
      <alignment horizontal="right"/>
      <protection locked="0"/>
    </xf>
    <xf numFmtId="0" fontId="9" fillId="0" borderId="12" xfId="0" applyFont="1" applyBorder="1" applyAlignment="1" quotePrefix="1">
      <alignment horizontal="left" wrapText="1" indent="1"/>
    </xf>
    <xf numFmtId="0" fontId="9" fillId="0" borderId="15" xfId="0" applyFont="1" applyBorder="1" applyAlignment="1">
      <alignment horizontal="left" wrapText="1" indent="1"/>
    </xf>
    <xf numFmtId="0" fontId="9" fillId="0" borderId="18" xfId="151" applyFont="1" applyBorder="1" applyAlignment="1" applyProtection="1">
      <alignment horizontal="right"/>
      <protection locked="0"/>
    </xf>
    <xf numFmtId="0" fontId="9" fillId="0" borderId="20" xfId="151" applyFont="1" applyBorder="1" applyAlignment="1" applyProtection="1">
      <alignment horizontal="right"/>
      <protection locked="0"/>
    </xf>
    <xf numFmtId="0" fontId="9" fillId="0" borderId="21" xfId="151" applyFont="1" applyBorder="1" applyAlignment="1" applyProtection="1">
      <alignment horizontal="right"/>
      <protection locked="0"/>
    </xf>
    <xf numFmtId="0" fontId="23" fillId="0" borderId="0" xfId="151" applyFont="1" applyAlignment="1" applyProtection="1">
      <alignment/>
      <protection locked="0"/>
    </xf>
    <xf numFmtId="0" fontId="9" fillId="0" borderId="0" xfId="0" applyFont="1" applyBorder="1" applyAlignment="1">
      <alignment horizontal="left" wrapText="1" indent="1"/>
    </xf>
    <xf numFmtId="0" fontId="9" fillId="0" borderId="0" xfId="151" applyFont="1" applyBorder="1" applyProtection="1">
      <alignment/>
      <protection locked="0"/>
    </xf>
    <xf numFmtId="0" fontId="23" fillId="0" borderId="16" xfId="0" applyFont="1" applyBorder="1" applyAlignment="1">
      <alignment horizontal="left" wrapText="1" indent="1"/>
    </xf>
    <xf numFmtId="0" fontId="23" fillId="0" borderId="14" xfId="151" applyFont="1" applyBorder="1" applyAlignment="1" applyProtection="1">
      <alignment horizontal="right"/>
      <protection locked="0"/>
    </xf>
    <xf numFmtId="0" fontId="23" fillId="0" borderId="19" xfId="151" applyFont="1" applyBorder="1" applyAlignment="1" applyProtection="1">
      <alignment horizontal="right"/>
      <protection locked="0"/>
    </xf>
    <xf numFmtId="0" fontId="23" fillId="0" borderId="0" xfId="151" applyFont="1" applyBorder="1" applyAlignment="1" applyProtection="1">
      <alignment horizontal="right"/>
      <protection locked="0"/>
    </xf>
    <xf numFmtId="0" fontId="9" fillId="0" borderId="16" xfId="0" applyFont="1" applyBorder="1" applyAlignment="1">
      <alignment horizontal="left" wrapText="1" indent="1"/>
    </xf>
    <xf numFmtId="0" fontId="9" fillId="0" borderId="16" xfId="0" applyFont="1" applyBorder="1" applyAlignment="1">
      <alignment horizontal="left" wrapText="1" indent="2"/>
    </xf>
    <xf numFmtId="0" fontId="9" fillId="0" borderId="18" xfId="0" applyFont="1" applyBorder="1" applyAlignment="1">
      <alignment horizontal="left" wrapText="1" indent="1"/>
    </xf>
    <xf numFmtId="0" fontId="9" fillId="0" borderId="0" xfId="151" applyFont="1" applyAlignment="1" applyProtection="1">
      <alignment/>
      <protection locked="0"/>
    </xf>
    <xf numFmtId="172" fontId="0" fillId="0" borderId="2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172" fontId="0" fillId="0" borderId="13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3" fontId="0" fillId="0" borderId="0" xfId="150" applyNumberFormat="1" applyFont="1" applyProtection="1">
      <alignment/>
      <protection locked="0"/>
    </xf>
    <xf numFmtId="182" fontId="0" fillId="0" borderId="0" xfId="0" applyNumberFormat="1" applyAlignment="1">
      <alignment horizontal="right" wrapText="1"/>
    </xf>
    <xf numFmtId="182" fontId="0" fillId="0" borderId="13" xfId="0" applyNumberFormat="1" applyBorder="1" applyAlignment="1">
      <alignment horizontal="right" wrapText="1"/>
    </xf>
    <xf numFmtId="172" fontId="0" fillId="0" borderId="0" xfId="0" applyNumberForma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0" fontId="0" fillId="0" borderId="20" xfId="0" applyBorder="1" applyAlignment="1">
      <alignment wrapText="1"/>
    </xf>
    <xf numFmtId="172" fontId="9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172" fontId="0" fillId="0" borderId="0" xfId="0" applyNumberFormat="1" applyBorder="1" applyAlignment="1">
      <alignment wrapText="1"/>
    </xf>
    <xf numFmtId="0" fontId="9" fillId="0" borderId="0" xfId="140" applyFont="1" applyBorder="1" applyAlignment="1">
      <alignment horizontal="right" wrapText="1"/>
      <protection/>
    </xf>
    <xf numFmtId="0" fontId="0" fillId="0" borderId="0" xfId="0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0" fillId="0" borderId="20" xfId="0" applyFont="1" applyFill="1" applyBorder="1" applyAlignment="1">
      <alignment horizontal="right" wrapText="1"/>
    </xf>
    <xf numFmtId="0" fontId="0" fillId="0" borderId="20" xfId="0" applyFill="1" applyBorder="1" applyAlignment="1">
      <alignment horizontal="right"/>
    </xf>
    <xf numFmtId="172" fontId="0" fillId="0" borderId="16" xfId="0" applyNumberFormat="1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172" fontId="2" fillId="0" borderId="19" xfId="0" applyNumberFormat="1" applyFont="1" applyBorder="1" applyAlignment="1">
      <alignment/>
    </xf>
    <xf numFmtId="172" fontId="0" fillId="0" borderId="18" xfId="0" applyNumberFormat="1" applyFont="1" applyBorder="1" applyAlignment="1">
      <alignment horizontal="right"/>
    </xf>
    <xf numFmtId="172" fontId="0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172" fontId="2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2" fontId="0" fillId="0" borderId="0" xfId="0" applyNumberFormat="1" applyAlignment="1">
      <alignment wrapText="1"/>
    </xf>
    <xf numFmtId="172" fontId="2" fillId="0" borderId="0" xfId="0" applyNumberFormat="1" applyFont="1" applyAlignment="1">
      <alignment wrapText="1"/>
    </xf>
    <xf numFmtId="172" fontId="2" fillId="0" borderId="17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 horizontal="right" vertical="center"/>
    </xf>
    <xf numFmtId="182" fontId="0" fillId="0" borderId="0" xfId="152" applyNumberFormat="1" applyFont="1" applyProtection="1">
      <alignment/>
      <protection locked="0"/>
    </xf>
    <xf numFmtId="182" fontId="2" fillId="0" borderId="0" xfId="152" applyNumberFormat="1" applyFont="1" applyProtection="1">
      <alignment/>
      <protection locked="0"/>
    </xf>
    <xf numFmtId="173" fontId="0" fillId="0" borderId="0" xfId="0" applyNumberFormat="1" applyAlignment="1">
      <alignment horizontal="right" wrapText="1"/>
    </xf>
    <xf numFmtId="1" fontId="0" fillId="0" borderId="0" xfId="0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172" fontId="0" fillId="0" borderId="13" xfId="0" applyNumberFormat="1" applyFont="1" applyBorder="1" applyAlignment="1">
      <alignment/>
    </xf>
    <xf numFmtId="172" fontId="0" fillId="0" borderId="16" xfId="0" applyNumberFormat="1" applyBorder="1" applyAlignment="1">
      <alignment horizontal="right" wrapText="1"/>
    </xf>
    <xf numFmtId="172" fontId="0" fillId="0" borderId="0" xfId="0" applyNumberFormat="1" applyBorder="1" applyAlignment="1">
      <alignment horizontal="right" wrapText="1"/>
    </xf>
    <xf numFmtId="172" fontId="0" fillId="0" borderId="16" xfId="0" applyNumberFormat="1" applyFont="1" applyFill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14" xfId="0" applyNumberFormat="1" applyFont="1" applyBorder="1" applyAlignment="1">
      <alignment wrapText="1"/>
    </xf>
    <xf numFmtId="172" fontId="2" fillId="0" borderId="19" xfId="0" applyNumberFormat="1" applyFont="1" applyBorder="1" applyAlignment="1">
      <alignment wrapText="1"/>
    </xf>
    <xf numFmtId="182" fontId="0" fillId="0" borderId="20" xfId="0" applyNumberFormat="1" applyBorder="1" applyAlignment="1">
      <alignment horizontal="right" wrapText="1"/>
    </xf>
    <xf numFmtId="182" fontId="23" fillId="0" borderId="0" xfId="151" applyNumberFormat="1" applyFont="1" applyProtection="1">
      <alignment/>
      <protection locked="0"/>
    </xf>
    <xf numFmtId="173" fontId="0" fillId="0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wrapText="1" indent="3"/>
    </xf>
    <xf numFmtId="0" fontId="0" fillId="0" borderId="12" xfId="0" applyFont="1" applyFill="1" applyBorder="1" applyAlignment="1" quotePrefix="1">
      <alignment horizontal="left" wrapText="1" indent="1"/>
    </xf>
    <xf numFmtId="172" fontId="2" fillId="0" borderId="0" xfId="0" applyNumberFormat="1" applyFont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2" fontId="0" fillId="0" borderId="20" xfId="0" applyNumberFormat="1" applyFill="1" applyBorder="1" applyAlignment="1">
      <alignment horizontal="right"/>
    </xf>
    <xf numFmtId="182" fontId="0" fillId="0" borderId="0" xfId="0" applyNumberFormat="1" applyFont="1" applyFill="1" applyAlignment="1">
      <alignment horizontal="right" wrapText="1"/>
    </xf>
    <xf numFmtId="182" fontId="0" fillId="0" borderId="13" xfId="0" applyNumberFormat="1" applyFont="1" applyFill="1" applyBorder="1" applyAlignment="1">
      <alignment horizontal="right" wrapText="1"/>
    </xf>
    <xf numFmtId="182" fontId="2" fillId="0" borderId="0" xfId="0" applyNumberFormat="1" applyFont="1" applyFill="1" applyBorder="1" applyAlignment="1">
      <alignment horizontal="right"/>
    </xf>
    <xf numFmtId="182" fontId="2" fillId="0" borderId="17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82" fontId="0" fillId="0" borderId="13" xfId="0" applyNumberFormat="1" applyFont="1" applyFill="1" applyBorder="1" applyAlignment="1">
      <alignment horizontal="right"/>
    </xf>
    <xf numFmtId="182" fontId="9" fillId="0" borderId="0" xfId="0" applyNumberFormat="1" applyFont="1" applyFill="1" applyAlignment="1">
      <alignment horizontal="right" wrapText="1"/>
    </xf>
    <xf numFmtId="182" fontId="9" fillId="0" borderId="13" xfId="0" applyNumberFormat="1" applyFont="1" applyFill="1" applyBorder="1" applyAlignment="1">
      <alignment horizontal="right" wrapText="1"/>
    </xf>
    <xf numFmtId="182" fontId="9" fillId="0" borderId="0" xfId="153" applyNumberFormat="1" applyFont="1" applyFill="1" applyBorder="1" applyAlignment="1">
      <alignment horizontal="right" wrapText="1"/>
      <protection/>
    </xf>
    <xf numFmtId="182" fontId="9" fillId="0" borderId="13" xfId="153" applyNumberFormat="1" applyFont="1" applyFill="1" applyBorder="1" applyAlignment="1">
      <alignment horizontal="right" wrapText="1"/>
      <protection/>
    </xf>
    <xf numFmtId="182" fontId="9" fillId="0" borderId="0" xfId="0" applyNumberFormat="1" applyFont="1" applyFill="1" applyAlignment="1">
      <alignment wrapText="1"/>
    </xf>
    <xf numFmtId="182" fontId="9" fillId="0" borderId="13" xfId="0" applyNumberFormat="1" applyFont="1" applyFill="1" applyBorder="1" applyAlignment="1">
      <alignment wrapText="1"/>
    </xf>
    <xf numFmtId="182" fontId="0" fillId="0" borderId="0" xfId="0" applyNumberFormat="1" applyFont="1" applyFill="1" applyAlignment="1">
      <alignment wrapText="1"/>
    </xf>
    <xf numFmtId="182" fontId="9" fillId="0" borderId="20" xfId="0" applyNumberFormat="1" applyFont="1" applyFill="1" applyBorder="1" applyAlignment="1">
      <alignment wrapText="1"/>
    </xf>
    <xf numFmtId="182" fontId="9" fillId="0" borderId="21" xfId="0" applyNumberFormat="1" applyFont="1" applyFill="1" applyBorder="1" applyAlignment="1">
      <alignment wrapText="1"/>
    </xf>
    <xf numFmtId="182" fontId="0" fillId="0" borderId="0" xfId="0" applyNumberFormat="1" applyFill="1" applyAlignment="1">
      <alignment horizontal="right" wrapText="1"/>
    </xf>
    <xf numFmtId="182" fontId="0" fillId="0" borderId="20" xfId="0" applyNumberFormat="1" applyFont="1" applyFill="1" applyBorder="1" applyAlignment="1">
      <alignment horizontal="right"/>
    </xf>
    <xf numFmtId="182" fontId="0" fillId="0" borderId="21" xfId="0" applyNumberFormat="1" applyFont="1" applyFill="1" applyBorder="1" applyAlignment="1">
      <alignment horizontal="right"/>
    </xf>
    <xf numFmtId="182" fontId="0" fillId="0" borderId="16" xfId="0" applyNumberFormat="1" applyFont="1" applyFill="1" applyBorder="1" applyAlignment="1">
      <alignment horizontal="right"/>
    </xf>
    <xf numFmtId="182" fontId="0" fillId="0" borderId="18" xfId="0" applyNumberFormat="1" applyFont="1" applyFill="1" applyBorder="1" applyAlignment="1">
      <alignment horizontal="right"/>
    </xf>
    <xf numFmtId="0" fontId="9" fillId="0" borderId="18" xfId="0" applyFont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right"/>
    </xf>
    <xf numFmtId="172" fontId="0" fillId="0" borderId="13" xfId="0" applyNumberFormat="1" applyFill="1" applyBorder="1" applyAlignment="1">
      <alignment horizontal="right"/>
    </xf>
    <xf numFmtId="172" fontId="0" fillId="0" borderId="21" xfId="0" applyNumberFormat="1" applyFill="1" applyBorder="1" applyAlignment="1">
      <alignment horizontal="right"/>
    </xf>
    <xf numFmtId="172" fontId="2" fillId="0" borderId="17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82" fontId="0" fillId="0" borderId="0" xfId="150" applyNumberFormat="1" applyFo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23" fillId="0" borderId="19" xfId="0" applyFont="1" applyBorder="1" applyAlignment="1">
      <alignment horizontal="right" wrapText="1"/>
    </xf>
    <xf numFmtId="0" fontId="2" fillId="0" borderId="19" xfId="0" applyFont="1" applyBorder="1" applyAlignment="1">
      <alignment horizontal="right"/>
    </xf>
    <xf numFmtId="0" fontId="2" fillId="0" borderId="14" xfId="0" applyFont="1" applyBorder="1" applyAlignment="1">
      <alignment horizontal="left" wrapText="1" indent="1"/>
    </xf>
    <xf numFmtId="0" fontId="0" fillId="0" borderId="16" xfId="0" applyFont="1" applyBorder="1" applyAlignment="1">
      <alignment horizontal="left" wrapText="1" indent="3"/>
    </xf>
    <xf numFmtId="0" fontId="0" fillId="0" borderId="16" xfId="0" applyFont="1" applyBorder="1" applyAlignment="1" quotePrefix="1">
      <alignment horizontal="left" wrapText="1" indent="1"/>
    </xf>
    <xf numFmtId="0" fontId="0" fillId="0" borderId="18" xfId="0" applyFont="1" applyBorder="1" applyAlignment="1">
      <alignment horizontal="left" wrapText="1" indent="1"/>
    </xf>
    <xf numFmtId="0" fontId="23" fillId="0" borderId="14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9" fillId="0" borderId="16" xfId="140" applyFont="1" applyBorder="1" applyAlignment="1">
      <alignment horizontal="right" wrapText="1"/>
      <protection/>
    </xf>
    <xf numFmtId="0" fontId="0" fillId="0" borderId="0" xfId="0" applyFill="1" applyBorder="1" applyAlignment="1">
      <alignment horizontal="center" vertical="center"/>
    </xf>
    <xf numFmtId="182" fontId="0" fillId="0" borderId="21" xfId="0" applyNumberFormat="1" applyBorder="1" applyAlignment="1">
      <alignment horizontal="right" wrapText="1"/>
    </xf>
    <xf numFmtId="0" fontId="23" fillId="0" borderId="17" xfId="151" applyFont="1" applyBorder="1" applyAlignment="1" applyProtection="1">
      <alignment horizontal="right"/>
      <protection locked="0"/>
    </xf>
    <xf numFmtId="172" fontId="2" fillId="0" borderId="0" xfId="0" applyNumberFormat="1" applyFont="1" applyFill="1" applyBorder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" fontId="0" fillId="0" borderId="0" xfId="0" applyNumberFormat="1" applyAlignment="1">
      <alignment horizontal="right" wrapText="1"/>
    </xf>
    <xf numFmtId="172" fontId="0" fillId="0" borderId="16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3" fontId="0" fillId="0" borderId="0" xfId="150" applyNumberFormat="1" applyFont="1" applyBorder="1" applyAlignment="1" applyProtection="1">
      <alignment horizontal="right"/>
      <protection locked="0"/>
    </xf>
    <xf numFmtId="173" fontId="0" fillId="0" borderId="16" xfId="150" applyNumberFormat="1" applyFont="1" applyBorder="1" applyAlignment="1" applyProtection="1">
      <alignment horizontal="right"/>
      <protection locked="0"/>
    </xf>
    <xf numFmtId="172" fontId="2" fillId="0" borderId="0" xfId="0" applyNumberFormat="1" applyFont="1" applyFill="1" applyBorder="1" applyAlignment="1">
      <alignment wrapText="1"/>
    </xf>
    <xf numFmtId="172" fontId="0" fillId="0" borderId="0" xfId="0" applyNumberFormat="1" applyFill="1" applyBorder="1" applyAlignment="1">
      <alignment wrapText="1"/>
    </xf>
    <xf numFmtId="172" fontId="0" fillId="0" borderId="0" xfId="0" applyNumberFormat="1" applyFill="1" applyBorder="1" applyAlignment="1">
      <alignment horizontal="right" wrapText="1"/>
    </xf>
    <xf numFmtId="172" fontId="2" fillId="0" borderId="19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0" fillId="0" borderId="20" xfId="0" applyNumberFormat="1" applyFill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9" xfId="0" applyFont="1" applyBorder="1" applyAlignment="1">
      <alignment wrapText="1"/>
    </xf>
    <xf numFmtId="0" fontId="9" fillId="0" borderId="0" xfId="151" applyFont="1" applyBorder="1" applyAlignment="1" applyProtection="1">
      <alignment horizontal="right"/>
      <protection locked="0"/>
    </xf>
    <xf numFmtId="0" fontId="9" fillId="0" borderId="13" xfId="151" applyFont="1" applyBorder="1" applyAlignment="1" applyProtection="1">
      <alignment horizontal="right"/>
      <protection locked="0"/>
    </xf>
    <xf numFmtId="173" fontId="9" fillId="0" borderId="13" xfId="151" applyNumberFormat="1" applyFont="1" applyBorder="1" applyAlignment="1" applyProtection="1">
      <alignment horizontal="right"/>
      <protection locked="0"/>
    </xf>
    <xf numFmtId="182" fontId="9" fillId="0" borderId="0" xfId="151" applyNumberFormat="1" applyFont="1" applyBorder="1" applyAlignment="1" applyProtection="1">
      <alignment horizontal="right"/>
      <protection locked="0"/>
    </xf>
    <xf numFmtId="0" fontId="2" fillId="0" borderId="14" xfId="150" applyFont="1" applyBorder="1" applyProtection="1">
      <alignment/>
      <protection locked="0"/>
    </xf>
    <xf numFmtId="0" fontId="2" fillId="0" borderId="19" xfId="150" applyFont="1" applyBorder="1" applyProtection="1">
      <alignment/>
      <protection locked="0"/>
    </xf>
    <xf numFmtId="0" fontId="2" fillId="0" borderId="17" xfId="150" applyFont="1" applyBorder="1" applyProtection="1">
      <alignment/>
      <protection locked="0"/>
    </xf>
    <xf numFmtId="0" fontId="0" fillId="0" borderId="16" xfId="150" applyFont="1" applyBorder="1" applyProtection="1">
      <alignment/>
      <protection locked="0"/>
    </xf>
    <xf numFmtId="0" fontId="0" fillId="0" borderId="0" xfId="150" applyFont="1" applyBorder="1" applyProtection="1">
      <alignment/>
      <protection locked="0"/>
    </xf>
    <xf numFmtId="0" fontId="0" fillId="0" borderId="13" xfId="150" applyFont="1" applyBorder="1" applyProtection="1">
      <alignment/>
      <protection locked="0"/>
    </xf>
    <xf numFmtId="0" fontId="0" fillId="0" borderId="16" xfId="150" applyFont="1" applyFill="1" applyBorder="1" applyProtection="1">
      <alignment/>
      <protection locked="0"/>
    </xf>
    <xf numFmtId="173" fontId="0" fillId="0" borderId="20" xfId="0" applyNumberFormat="1" applyFont="1" applyFill="1" applyBorder="1" applyAlignment="1">
      <alignment horizontal="right"/>
    </xf>
    <xf numFmtId="173" fontId="0" fillId="0" borderId="20" xfId="0" applyNumberFormat="1" applyBorder="1" applyAlignment="1">
      <alignment horizontal="right" wrapText="1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 wrapText="1"/>
    </xf>
    <xf numFmtId="172" fontId="0" fillId="0" borderId="13" xfId="0" applyNumberFormat="1" applyFill="1" applyBorder="1" applyAlignment="1">
      <alignment wrapText="1"/>
    </xf>
    <xf numFmtId="0" fontId="0" fillId="0" borderId="13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182" fontId="0" fillId="0" borderId="16" xfId="0" applyNumberFormat="1" applyBorder="1" applyAlignment="1">
      <alignment horizontal="right" wrapText="1"/>
    </xf>
    <xf numFmtId="0" fontId="2" fillId="0" borderId="11" xfId="0" applyFont="1" applyFill="1" applyBorder="1" applyAlignment="1">
      <alignment horizontal="left" wrapText="1" indent="1"/>
    </xf>
    <xf numFmtId="0" fontId="0" fillId="0" borderId="15" xfId="0" applyFont="1" applyFill="1" applyBorder="1" applyAlignment="1">
      <alignment horizontal="left" wrapText="1" indent="1"/>
    </xf>
    <xf numFmtId="173" fontId="2" fillId="0" borderId="14" xfId="150" applyNumberFormat="1" applyFont="1" applyBorder="1" applyAlignment="1" applyProtection="1">
      <alignment horizontal="right"/>
      <protection locked="0"/>
    </xf>
    <xf numFmtId="173" fontId="2" fillId="0" borderId="19" xfId="150" applyNumberFormat="1" applyFont="1" applyBorder="1" applyAlignment="1" applyProtection="1">
      <alignment horizontal="right"/>
      <protection locked="0"/>
    </xf>
    <xf numFmtId="173" fontId="2" fillId="0" borderId="17" xfId="150" applyNumberFormat="1" applyFont="1" applyBorder="1" applyAlignment="1" applyProtection="1">
      <alignment horizontal="right"/>
      <protection locked="0"/>
    </xf>
    <xf numFmtId="173" fontId="0" fillId="0" borderId="13" xfId="150" applyNumberFormat="1" applyFont="1" applyBorder="1" applyAlignment="1" applyProtection="1">
      <alignment horizontal="right"/>
      <protection locked="0"/>
    </xf>
    <xf numFmtId="173" fontId="0" fillId="0" borderId="13" xfId="0" applyNumberFormat="1" applyBorder="1" applyAlignment="1">
      <alignment horizontal="right" wrapText="1"/>
    </xf>
    <xf numFmtId="173" fontId="0" fillId="0" borderId="18" xfId="150" applyNumberFormat="1" applyFont="1" applyBorder="1" applyAlignment="1" applyProtection="1">
      <alignment horizontal="right"/>
      <protection locked="0"/>
    </xf>
    <xf numFmtId="173" fontId="0" fillId="0" borderId="20" xfId="150" applyNumberFormat="1" applyFont="1" applyBorder="1" applyAlignment="1" applyProtection="1">
      <alignment horizontal="right"/>
      <protection locked="0"/>
    </xf>
    <xf numFmtId="173" fontId="0" fillId="0" borderId="21" xfId="0" applyNumberFormat="1" applyBorder="1" applyAlignment="1">
      <alignment horizontal="right" wrapText="1"/>
    </xf>
    <xf numFmtId="173" fontId="0" fillId="0" borderId="13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0" fontId="0" fillId="0" borderId="16" xfId="0" applyFont="1" applyFill="1" applyBorder="1" applyAlignment="1">
      <alignment horizontal="left" wrapText="1" indent="3"/>
    </xf>
    <xf numFmtId="0" fontId="0" fillId="0" borderId="16" xfId="0" applyFont="1" applyFill="1" applyBorder="1" applyAlignment="1" quotePrefix="1">
      <alignment horizontal="left" wrapText="1" indent="1"/>
    </xf>
    <xf numFmtId="0" fontId="0" fillId="0" borderId="16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9" fillId="0" borderId="13" xfId="0" applyFont="1" applyBorder="1" applyAlignment="1">
      <alignment horizontal="right" wrapText="1"/>
    </xf>
    <xf numFmtId="172" fontId="0" fillId="0" borderId="16" xfId="0" applyNumberFormat="1" applyFont="1" applyBorder="1" applyAlignment="1">
      <alignment/>
    </xf>
    <xf numFmtId="0" fontId="9" fillId="0" borderId="20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172" fontId="0" fillId="0" borderId="0" xfId="0" applyNumberFormat="1" applyFont="1" applyFill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 wrapText="1"/>
    </xf>
    <xf numFmtId="0" fontId="2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72" fontId="0" fillId="0" borderId="16" xfId="0" applyNumberFormat="1" applyFont="1" applyBorder="1" applyAlignment="1">
      <alignment horizontal="right"/>
    </xf>
    <xf numFmtId="172" fontId="0" fillId="0" borderId="13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21" xfId="0" applyBorder="1" applyAlignment="1">
      <alignment horizontal="right"/>
    </xf>
    <xf numFmtId="172" fontId="0" fillId="0" borderId="18" xfId="0" applyNumberFormat="1" applyBorder="1" applyAlignment="1">
      <alignment wrapText="1"/>
    </xf>
    <xf numFmtId="1" fontId="23" fillId="0" borderId="16" xfId="153" applyNumberFormat="1" applyFont="1" applyFill="1" applyBorder="1" applyAlignment="1">
      <alignment horizontal="right" wrapText="1"/>
      <protection/>
    </xf>
    <xf numFmtId="0" fontId="0" fillId="0" borderId="16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1" fontId="23" fillId="0" borderId="0" xfId="153" applyNumberFormat="1" applyFont="1" applyBorder="1" applyAlignment="1">
      <alignment horizontal="right" wrapText="1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1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0" fontId="2" fillId="0" borderId="16" xfId="0" applyFont="1" applyBorder="1" applyAlignment="1">
      <alignment horizontal="left" wrapText="1" indent="1"/>
    </xf>
    <xf numFmtId="1" fontId="23" fillId="0" borderId="0" xfId="153" applyNumberFormat="1" applyFont="1" applyFill="1" applyBorder="1" applyAlignment="1">
      <alignment horizontal="right" wrapText="1"/>
      <protection/>
    </xf>
    <xf numFmtId="0" fontId="0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72" fontId="0" fillId="0" borderId="0" xfId="0" applyNumberFormat="1" applyFill="1" applyAlignment="1">
      <alignment horizontal="right" wrapText="1"/>
    </xf>
    <xf numFmtId="49" fontId="2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 horizontal="right"/>
    </xf>
    <xf numFmtId="172" fontId="0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 horizontal="right" wrapText="1"/>
    </xf>
    <xf numFmtId="1" fontId="0" fillId="0" borderId="0" xfId="0" applyNumberFormat="1" applyFont="1" applyBorder="1" applyAlignment="1">
      <alignment horizontal="right"/>
    </xf>
    <xf numFmtId="1" fontId="23" fillId="0" borderId="17" xfId="0" applyNumberFormat="1" applyFont="1" applyBorder="1" applyAlignment="1">
      <alignment horizontal="right" wrapText="1"/>
    </xf>
    <xf numFmtId="1" fontId="9" fillId="0" borderId="13" xfId="0" applyNumberFormat="1" applyFont="1" applyBorder="1" applyAlignment="1">
      <alignment horizontal="right" wrapText="1"/>
    </xf>
    <xf numFmtId="0" fontId="0" fillId="0" borderId="11" xfId="148" applyFont="1" applyBorder="1" applyAlignment="1" applyProtection="1">
      <alignment horizontal="center"/>
      <protection locked="0"/>
    </xf>
    <xf numFmtId="0" fontId="0" fillId="0" borderId="0" xfId="148" applyFont="1" applyBorder="1" applyAlignment="1" applyProtection="1">
      <alignment horizontal="center"/>
      <protection locked="0"/>
    </xf>
    <xf numFmtId="0" fontId="0" fillId="0" borderId="15" xfId="148" applyFont="1" applyBorder="1" applyAlignment="1" applyProtection="1">
      <alignment horizontal="center"/>
      <protection locked="0"/>
    </xf>
    <xf numFmtId="0" fontId="0" fillId="0" borderId="21" xfId="148" applyFont="1" applyBorder="1" applyAlignment="1" applyProtection="1">
      <alignment horizontal="center"/>
      <protection locked="0"/>
    </xf>
    <xf numFmtId="0" fontId="0" fillId="0" borderId="14" xfId="148" applyFont="1" applyBorder="1" applyAlignment="1" applyProtection="1">
      <alignment horizontal="center"/>
      <protection locked="0"/>
    </xf>
    <xf numFmtId="0" fontId="0" fillId="0" borderId="16" xfId="148" applyFont="1" applyBorder="1" applyAlignment="1" applyProtection="1">
      <alignment horizontal="center"/>
      <protection locked="0"/>
    </xf>
    <xf numFmtId="49" fontId="0" fillId="0" borderId="12" xfId="148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149" applyFont="1" applyAlignment="1">
      <alignment horizontal="left" wrapText="1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0" xfId="149" applyFont="1" applyFill="1" applyAlignment="1">
      <alignment horizontal="left" wrapText="1"/>
      <protection/>
    </xf>
    <xf numFmtId="0" fontId="0" fillId="0" borderId="0" xfId="0" applyAlignment="1">
      <alignment horizontal="center"/>
    </xf>
    <xf numFmtId="172" fontId="0" fillId="0" borderId="14" xfId="0" applyNumberFormat="1" applyFont="1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 vertical="center"/>
    </xf>
    <xf numFmtId="172" fontId="0" fillId="0" borderId="2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2" fillId="0" borderId="0" xfId="145" applyFont="1" applyAlignment="1" applyProtection="1">
      <alignment horizont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4" fillId="0" borderId="0" xfId="149" applyFont="1" applyAlignment="1">
      <alignment horizontal="left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146" applyFont="1" applyAlignment="1" applyProtection="1">
      <alignment horizontal="center"/>
      <protection locked="0"/>
    </xf>
    <xf numFmtId="0" fontId="2" fillId="0" borderId="0" xfId="146" applyFont="1" applyAlignment="1" applyProtection="1" quotePrefix="1">
      <alignment horizontal="center"/>
      <protection locked="0"/>
    </xf>
    <xf numFmtId="0" fontId="0" fillId="0" borderId="0" xfId="146" applyFont="1" applyBorder="1" applyAlignment="1" applyProtection="1">
      <alignment horizontal="center"/>
      <protection locked="0"/>
    </xf>
    <xf numFmtId="0" fontId="0" fillId="0" borderId="14" xfId="152" applyFont="1" applyBorder="1" applyAlignment="1" applyProtection="1">
      <alignment horizontal="center" vertical="center"/>
      <protection locked="0"/>
    </xf>
    <xf numFmtId="0" fontId="0" fillId="0" borderId="19" xfId="152" applyFont="1" applyBorder="1" applyAlignment="1" applyProtection="1">
      <alignment horizontal="center" vertical="center"/>
      <protection locked="0"/>
    </xf>
    <xf numFmtId="0" fontId="0" fillId="0" borderId="17" xfId="152" applyFont="1" applyBorder="1" applyAlignment="1" applyProtection="1">
      <alignment horizontal="center" vertical="center"/>
      <protection locked="0"/>
    </xf>
    <xf numFmtId="0" fontId="0" fillId="0" borderId="18" xfId="152" applyFont="1" applyBorder="1" applyAlignment="1" applyProtection="1">
      <alignment horizontal="center" vertical="center"/>
      <protection locked="0"/>
    </xf>
    <xf numFmtId="0" fontId="0" fillId="0" borderId="20" xfId="152" applyFont="1" applyBorder="1" applyAlignment="1" applyProtection="1">
      <alignment horizontal="center" vertical="center"/>
      <protection locked="0"/>
    </xf>
    <xf numFmtId="0" fontId="0" fillId="0" borderId="21" xfId="152" applyFont="1" applyBorder="1" applyAlignment="1" applyProtection="1">
      <alignment horizontal="center" vertical="center"/>
      <protection locked="0"/>
    </xf>
    <xf numFmtId="0" fontId="23" fillId="0" borderId="0" xfId="151" applyFont="1" applyBorder="1" applyAlignment="1" applyProtection="1">
      <alignment horizontal="left"/>
      <protection locked="0"/>
    </xf>
    <xf numFmtId="0" fontId="9" fillId="0" borderId="11" xfId="147" applyFont="1" applyBorder="1" applyAlignment="1" applyProtection="1">
      <alignment horizontal="center"/>
      <protection locked="0"/>
    </xf>
    <xf numFmtId="0" fontId="9" fillId="0" borderId="15" xfId="147" applyFont="1" applyBorder="1" applyAlignment="1" applyProtection="1">
      <alignment horizontal="center"/>
      <protection locked="0"/>
    </xf>
    <xf numFmtId="0" fontId="9" fillId="0" borderId="17" xfId="147" applyFont="1" applyBorder="1" applyAlignment="1" applyProtection="1">
      <alignment horizontal="center" vertical="top"/>
      <protection locked="0"/>
    </xf>
    <xf numFmtId="0" fontId="9" fillId="0" borderId="21" xfId="147" applyFont="1" applyBorder="1" applyAlignment="1" applyProtection="1">
      <alignment horizontal="center" vertical="top"/>
      <protection locked="0"/>
    </xf>
    <xf numFmtId="0" fontId="9" fillId="0" borderId="11" xfId="147" applyFont="1" applyBorder="1" applyAlignment="1" applyProtection="1">
      <alignment horizontal="center" vertical="top" wrapText="1"/>
      <protection locked="0"/>
    </xf>
    <xf numFmtId="0" fontId="9" fillId="0" borderId="15" xfId="147" applyFont="1" applyBorder="1" applyAlignment="1" applyProtection="1">
      <alignment horizontal="center" vertical="top" wrapText="1"/>
      <protection locked="0"/>
    </xf>
    <xf numFmtId="0" fontId="23" fillId="0" borderId="0" xfId="147" applyFont="1" applyAlignment="1" applyProtection="1">
      <alignment horizontal="center"/>
      <protection locked="0"/>
    </xf>
    <xf numFmtId="0" fontId="9" fillId="0" borderId="0" xfId="147" applyFont="1" applyAlignment="1" applyProtection="1">
      <alignment horizontal="center"/>
      <protection locked="0"/>
    </xf>
    <xf numFmtId="0" fontId="9" fillId="0" borderId="22" xfId="147" applyFont="1" applyBorder="1" applyAlignment="1" applyProtection="1">
      <alignment horizontal="center" vertical="top"/>
      <protection locked="0"/>
    </xf>
    <xf numFmtId="0" fontId="9" fillId="0" borderId="23" xfId="147" applyFont="1" applyBorder="1" applyAlignment="1" applyProtection="1">
      <alignment horizontal="center" vertical="top"/>
      <protection locked="0"/>
    </xf>
    <xf numFmtId="0" fontId="9" fillId="0" borderId="24" xfId="147" applyFont="1" applyBorder="1" applyAlignment="1" applyProtection="1">
      <alignment horizontal="center" vertical="top"/>
      <protection locked="0"/>
    </xf>
    <xf numFmtId="0" fontId="9" fillId="0" borderId="10" xfId="147" applyFont="1" applyBorder="1" applyAlignment="1" applyProtection="1">
      <alignment horizontal="center" vertical="top"/>
      <protection locked="0"/>
    </xf>
    <xf numFmtId="0" fontId="23" fillId="0" borderId="20" xfId="148" applyFont="1" applyBorder="1" applyAlignment="1" applyProtection="1">
      <alignment horizontal="right"/>
      <protection locked="0"/>
    </xf>
    <xf numFmtId="0" fontId="23" fillId="0" borderId="0" xfId="148" applyFont="1" applyBorder="1" applyAlignment="1" applyProtection="1">
      <alignment horizontal="right"/>
      <protection locked="0"/>
    </xf>
    <xf numFmtId="0" fontId="9" fillId="0" borderId="11" xfId="147" applyFont="1" applyBorder="1" applyAlignment="1" applyProtection="1">
      <alignment horizontal="center" vertical="top"/>
      <protection locked="0"/>
    </xf>
    <xf numFmtId="0" fontId="9" fillId="0" borderId="15" xfId="147" applyFont="1" applyBorder="1" applyAlignment="1" applyProtection="1">
      <alignment horizontal="center" vertical="top"/>
      <protection locked="0"/>
    </xf>
    <xf numFmtId="0" fontId="9" fillId="0" borderId="14" xfId="147" applyFont="1" applyBorder="1" applyAlignment="1" applyProtection="1">
      <alignment horizontal="center" vertical="top" wrapText="1"/>
      <protection locked="0"/>
    </xf>
    <xf numFmtId="0" fontId="9" fillId="0" borderId="18" xfId="147" applyFont="1" applyBorder="1" applyAlignment="1" applyProtection="1">
      <alignment horizontal="center" vertical="top" wrapText="1"/>
      <protection locked="0"/>
    </xf>
    <xf numFmtId="0" fontId="9" fillId="0" borderId="0" xfId="148" applyFont="1" applyBorder="1" applyAlignment="1" applyProtection="1">
      <alignment horizontal="right"/>
      <protection locked="0"/>
    </xf>
    <xf numFmtId="0" fontId="23" fillId="0" borderId="19" xfId="147" applyFont="1" applyBorder="1" applyAlignment="1" applyProtection="1">
      <alignment horizontal="left"/>
      <protection locked="0"/>
    </xf>
    <xf numFmtId="0" fontId="23" fillId="0" borderId="0" xfId="147" applyFont="1" applyBorder="1" applyAlignment="1" applyProtection="1">
      <alignment horizontal="left"/>
      <protection locked="0"/>
    </xf>
    <xf numFmtId="0" fontId="2" fillId="0" borderId="0" xfId="148" applyFont="1" applyAlignment="1" applyProtection="1">
      <alignment horizontal="right"/>
      <protection locked="0"/>
    </xf>
    <xf numFmtId="0" fontId="0" fillId="0" borderId="14" xfId="148" applyFont="1" applyBorder="1" applyAlignment="1" applyProtection="1">
      <alignment horizontal="center" vertical="center"/>
      <protection locked="0"/>
    </xf>
    <xf numFmtId="0" fontId="0" fillId="0" borderId="19" xfId="148" applyFont="1" applyBorder="1" applyAlignment="1" applyProtection="1">
      <alignment horizontal="center" vertical="center"/>
      <protection locked="0"/>
    </xf>
    <xf numFmtId="0" fontId="0" fillId="0" borderId="18" xfId="148" applyFont="1" applyBorder="1" applyAlignment="1" applyProtection="1">
      <alignment horizontal="center" vertical="center"/>
      <protection locked="0"/>
    </xf>
    <xf numFmtId="0" fontId="0" fillId="0" borderId="20" xfId="148" applyFont="1" applyBorder="1" applyAlignment="1" applyProtection="1">
      <alignment horizontal="center" vertical="center"/>
      <protection locked="0"/>
    </xf>
    <xf numFmtId="0" fontId="2" fillId="0" borderId="0" xfId="150" applyFont="1" applyBorder="1" applyAlignment="1" applyProtection="1">
      <alignment horizontal="left"/>
      <protection locked="0"/>
    </xf>
    <xf numFmtId="0" fontId="23" fillId="0" borderId="0" xfId="144" applyFont="1" applyAlignment="1">
      <alignment horizontal="center" vertical="center" wrapText="1"/>
      <protection/>
    </xf>
    <xf numFmtId="0" fontId="9" fillId="0" borderId="0" xfId="144">
      <alignment/>
      <protection/>
    </xf>
    <xf numFmtId="0" fontId="22" fillId="0" borderId="11" xfId="144" applyFont="1" applyBorder="1" applyAlignment="1" applyProtection="1">
      <alignment horizontal="center" vertical="center" wrapText="1"/>
      <protection locked="0"/>
    </xf>
    <xf numFmtId="0" fontId="22" fillId="0" borderId="11" xfId="144" applyFont="1" applyBorder="1" applyAlignment="1">
      <alignment horizontal="left" vertical="top" wrapText="1"/>
      <protection/>
    </xf>
    <xf numFmtId="0" fontId="22" fillId="0" borderId="22" xfId="144" applyFont="1" applyBorder="1" applyAlignment="1" applyProtection="1">
      <alignment horizontal="center"/>
      <protection locked="0"/>
    </xf>
    <xf numFmtId="0" fontId="9" fillId="0" borderId="23" xfId="144" applyBorder="1" applyAlignment="1">
      <alignment horizontal="center"/>
      <protection/>
    </xf>
    <xf numFmtId="0" fontId="9" fillId="0" borderId="24" xfId="144" applyBorder="1" applyAlignment="1">
      <alignment horizontal="center"/>
      <protection/>
    </xf>
    <xf numFmtId="0" fontId="22" fillId="0" borderId="23" xfId="144" applyFont="1" applyBorder="1" applyAlignment="1" applyProtection="1">
      <alignment horizontal="center"/>
      <protection locked="0"/>
    </xf>
    <xf numFmtId="0" fontId="22" fillId="0" borderId="24" xfId="144" applyFont="1" applyBorder="1" applyAlignment="1" applyProtection="1">
      <alignment horizontal="center"/>
      <protection locked="0"/>
    </xf>
    <xf numFmtId="0" fontId="22" fillId="0" borderId="0" xfId="144" applyFont="1">
      <alignment/>
      <protection/>
    </xf>
    <xf numFmtId="0" fontId="22" fillId="0" borderId="15" xfId="144" applyFont="1" applyBorder="1" applyAlignment="1" applyProtection="1">
      <alignment horizontal="center" vertical="center" wrapText="1"/>
      <protection locked="0"/>
    </xf>
    <xf numFmtId="0" fontId="9" fillId="0" borderId="15" xfId="144" applyBorder="1" applyAlignment="1">
      <alignment horizontal="left" vertical="top" wrapText="1"/>
      <protection/>
    </xf>
    <xf numFmtId="0" fontId="22" fillId="0" borderId="15" xfId="144" applyFont="1" applyBorder="1" applyAlignment="1" applyProtection="1">
      <alignment horizontal="center" vertical="top" wrapText="1"/>
      <protection locked="0"/>
    </xf>
    <xf numFmtId="0" fontId="22" fillId="0" borderId="10" xfId="144" applyFont="1" applyBorder="1" applyAlignment="1">
      <alignment horizontal="center"/>
      <protection/>
    </xf>
    <xf numFmtId="0" fontId="22" fillId="0" borderId="24" xfId="144" applyFont="1" applyBorder="1" applyAlignment="1">
      <alignment horizontal="center"/>
      <protection/>
    </xf>
    <xf numFmtId="0" fontId="0" fillId="0" borderId="0" xfId="144" applyFont="1">
      <alignment/>
      <protection/>
    </xf>
    <xf numFmtId="0" fontId="28" fillId="0" borderId="0" xfId="144" applyFont="1" applyBorder="1">
      <alignment/>
      <protection/>
    </xf>
    <xf numFmtId="0" fontId="23" fillId="0" borderId="0" xfId="144" applyFont="1" applyAlignment="1">
      <alignment wrapText="1"/>
      <protection/>
    </xf>
    <xf numFmtId="1" fontId="23" fillId="0" borderId="0" xfId="144" applyNumberFormat="1" applyFont="1" applyAlignment="1">
      <alignment horizontal="right" wrapText="1"/>
      <protection/>
    </xf>
    <xf numFmtId="0" fontId="23" fillId="0" borderId="0" xfId="144" applyFont="1">
      <alignment/>
      <protection/>
    </xf>
    <xf numFmtId="0" fontId="22" fillId="0" borderId="0" xfId="144" applyFont="1" applyBorder="1">
      <alignment/>
      <protection/>
    </xf>
    <xf numFmtId="0" fontId="9" fillId="0" borderId="0" xfId="144" applyAlignment="1">
      <alignment wrapText="1"/>
      <protection/>
    </xf>
    <xf numFmtId="1" fontId="9" fillId="0" borderId="0" xfId="144" applyNumberFormat="1" applyAlignment="1">
      <alignment horizontal="right" wrapText="1"/>
      <protection/>
    </xf>
    <xf numFmtId="0" fontId="28" fillId="0" borderId="0" xfId="144" applyFont="1" applyBorder="1" applyAlignment="1">
      <alignment vertical="top"/>
      <protection/>
    </xf>
    <xf numFmtId="0" fontId="22" fillId="0" borderId="0" xfId="144" applyFont="1" applyBorder="1" applyAlignment="1">
      <alignment vertical="top"/>
      <protection/>
    </xf>
    <xf numFmtId="0" fontId="9" fillId="0" borderId="0" xfId="144" applyFont="1" applyAlignment="1">
      <alignment wrapText="1"/>
      <protection/>
    </xf>
    <xf numFmtId="0" fontId="9" fillId="0" borderId="0" xfId="144" applyFont="1">
      <alignment/>
      <protection/>
    </xf>
    <xf numFmtId="0" fontId="29" fillId="0" borderId="0" xfId="144" applyFont="1">
      <alignment/>
      <protection/>
    </xf>
  </cellXfs>
  <cellStyles count="160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2" xfId="21"/>
    <cellStyle name="20% - Акцент2 2" xfId="22"/>
    <cellStyle name="20% - Акцент2 2 2" xfId="23"/>
    <cellStyle name="20% - Акцент2 2 3" xfId="24"/>
    <cellStyle name="20% - Акцент2 2 4" xfId="25"/>
    <cellStyle name="20% - Акцент2 2 5" xfId="26"/>
    <cellStyle name="20% - Акцент3" xfId="27"/>
    <cellStyle name="20% - Акцент3 2" xfId="28"/>
    <cellStyle name="20% - Акцент3 2 2" xfId="29"/>
    <cellStyle name="20% - Акцент3 2 3" xfId="30"/>
    <cellStyle name="20% - Акцент3 2 4" xfId="31"/>
    <cellStyle name="20% - Акцент3 2 5" xfId="32"/>
    <cellStyle name="20% - Акцент4" xfId="33"/>
    <cellStyle name="20% - Акцент4 2" xfId="34"/>
    <cellStyle name="20% - Акцент4 2 2" xfId="35"/>
    <cellStyle name="20% - Акцент4 2 3" xfId="36"/>
    <cellStyle name="20% - Акцент4 2 4" xfId="37"/>
    <cellStyle name="20% - Акцент4 2 5" xfId="38"/>
    <cellStyle name="20% - Акцент5" xfId="39"/>
    <cellStyle name="20% - Акцент5 2" xfId="40"/>
    <cellStyle name="20% - Акцент5 2 2" xfId="41"/>
    <cellStyle name="20% - Акцент5 2 3" xfId="42"/>
    <cellStyle name="20% - Акцент5 2 4" xfId="43"/>
    <cellStyle name="20% - Акцент5 2 5" xfId="44"/>
    <cellStyle name="20% - Акцент6" xfId="45"/>
    <cellStyle name="20% - Акцент6 2" xfId="46"/>
    <cellStyle name="20% - Акцент6 2 2" xfId="47"/>
    <cellStyle name="20% - Акцент6 2 3" xfId="48"/>
    <cellStyle name="20% - Акцент6 2 4" xfId="49"/>
    <cellStyle name="20% - Акцент6 2 5" xfId="50"/>
    <cellStyle name="40% - Акцент1" xfId="51"/>
    <cellStyle name="40% - Акцент1 2" xfId="52"/>
    <cellStyle name="40% - Акцент1 2 2" xfId="53"/>
    <cellStyle name="40% - Акцент1 2 3" xfId="54"/>
    <cellStyle name="40% - Акцент1 2 4" xfId="55"/>
    <cellStyle name="40% - Акцент1 2 5" xfId="56"/>
    <cellStyle name="40% - Акцент2" xfId="57"/>
    <cellStyle name="40% - Акцент2 2" xfId="58"/>
    <cellStyle name="40% - Акцент2 2 2" xfId="59"/>
    <cellStyle name="40% - Акцент2 2 3" xfId="60"/>
    <cellStyle name="40% - Акцент2 2 4" xfId="61"/>
    <cellStyle name="40% - Акцент2 2 5" xfId="62"/>
    <cellStyle name="40% - Акцент3" xfId="63"/>
    <cellStyle name="40% - Акцент3 2" xfId="64"/>
    <cellStyle name="40% - Акцент3 2 2" xfId="65"/>
    <cellStyle name="40% - Акцент3 2 3" xfId="66"/>
    <cellStyle name="40% - Акцент3 2 4" xfId="67"/>
    <cellStyle name="40% - Акцент3 2 5" xfId="68"/>
    <cellStyle name="40% - Акцент4" xfId="69"/>
    <cellStyle name="40% - Акцент4 2" xfId="70"/>
    <cellStyle name="40% - Акцент4 2 2" xfId="71"/>
    <cellStyle name="40% - Акцент4 2 3" xfId="72"/>
    <cellStyle name="40% - Акцент4 2 4" xfId="73"/>
    <cellStyle name="40% - Акцент4 2 5" xfId="74"/>
    <cellStyle name="40% - Акцент5" xfId="75"/>
    <cellStyle name="40% - Акцент5 2" xfId="76"/>
    <cellStyle name="40% - Акцент5 2 2" xfId="77"/>
    <cellStyle name="40% - Акцент5 2 3" xfId="78"/>
    <cellStyle name="40% - Акцент5 2 4" xfId="79"/>
    <cellStyle name="40% - Акцент5 2 5" xfId="80"/>
    <cellStyle name="40% - Акцент6" xfId="81"/>
    <cellStyle name="40% - Акцент6 2" xfId="82"/>
    <cellStyle name="40% - Акцент6 2 2" xfId="83"/>
    <cellStyle name="40% - Акцент6 2 3" xfId="84"/>
    <cellStyle name="40% - Акцент6 2 4" xfId="85"/>
    <cellStyle name="40% - Акцент6 2 5" xfId="86"/>
    <cellStyle name="60% - Акцент1" xfId="87"/>
    <cellStyle name="60% - Акцент1 2" xfId="88"/>
    <cellStyle name="60% - Акцент2" xfId="89"/>
    <cellStyle name="60% - Акцент2 2" xfId="90"/>
    <cellStyle name="60% - Акцент3" xfId="91"/>
    <cellStyle name="60% - Акцент3 2" xfId="92"/>
    <cellStyle name="60% - Акцент4" xfId="93"/>
    <cellStyle name="60% - Акцент4 2" xfId="94"/>
    <cellStyle name="60% - Акцент5" xfId="95"/>
    <cellStyle name="60% - Акцент5 2" xfId="96"/>
    <cellStyle name="60% - Акцент6" xfId="97"/>
    <cellStyle name="60% - Акцент6 2" xfId="98"/>
    <cellStyle name="Îáű÷íűé_ÂŰŐÎÄ" xfId="99"/>
    <cellStyle name="Акцент1" xfId="100"/>
    <cellStyle name="Акцент1 2" xfId="101"/>
    <cellStyle name="Акцент2" xfId="102"/>
    <cellStyle name="Акцент2 2" xfId="103"/>
    <cellStyle name="Акцент3" xfId="104"/>
    <cellStyle name="Акцент3 2" xfId="105"/>
    <cellStyle name="Акцент4" xfId="106"/>
    <cellStyle name="Акцент4 2" xfId="107"/>
    <cellStyle name="Акцент5" xfId="108"/>
    <cellStyle name="Акцент5 2" xfId="109"/>
    <cellStyle name="Акцент6" xfId="110"/>
    <cellStyle name="Акцент6 2" xfId="111"/>
    <cellStyle name="Ввод " xfId="112"/>
    <cellStyle name="Ввод  2" xfId="113"/>
    <cellStyle name="Вывод" xfId="114"/>
    <cellStyle name="Вывод 2" xfId="115"/>
    <cellStyle name="Вычисление" xfId="116"/>
    <cellStyle name="Вычисление 2" xfId="117"/>
    <cellStyle name="Hyperlink" xfId="118"/>
    <cellStyle name="Currency" xfId="119"/>
    <cellStyle name="Currency [0]" xfId="120"/>
    <cellStyle name="Заголовок 1" xfId="121"/>
    <cellStyle name="Заголовок 1 2" xfId="122"/>
    <cellStyle name="Заголовок 2" xfId="123"/>
    <cellStyle name="Заголовок 2 2" xfId="124"/>
    <cellStyle name="Заголовок 3" xfId="125"/>
    <cellStyle name="Заголовок 3 2" xfId="126"/>
    <cellStyle name="Заголовок 4" xfId="127"/>
    <cellStyle name="Заголовок 4 2" xfId="128"/>
    <cellStyle name="Итог" xfId="129"/>
    <cellStyle name="Итог 2" xfId="130"/>
    <cellStyle name="Контрольная ячейка" xfId="131"/>
    <cellStyle name="Контрольная ячейка 2" xfId="132"/>
    <cellStyle name="Название" xfId="133"/>
    <cellStyle name="Название 2" xfId="134"/>
    <cellStyle name="Нейтральный" xfId="135"/>
    <cellStyle name="Нейтральный 2" xfId="136"/>
    <cellStyle name="Обычный 2" xfId="137"/>
    <cellStyle name="Обычный 2 2" xfId="138"/>
    <cellStyle name="Обычный 3" xfId="139"/>
    <cellStyle name="Обычный 4" xfId="140"/>
    <cellStyle name="Обычный 5" xfId="141"/>
    <cellStyle name="Обычный 6" xfId="142"/>
    <cellStyle name="Обычный 7" xfId="143"/>
    <cellStyle name="Обычный 8" xfId="144"/>
    <cellStyle name="Обычный_03BR01" xfId="145"/>
    <cellStyle name="Обычный_06PT1" xfId="146"/>
    <cellStyle name="Обычный_08MT2R" xfId="147"/>
    <cellStyle name="Обычный_09MT2M" xfId="148"/>
    <cellStyle name="Обычный_12bul1811" xfId="149"/>
    <cellStyle name="Обычный_MT2M" xfId="150"/>
    <cellStyle name="Обычный_MT2R" xfId="151"/>
    <cellStyle name="Обычный_PT1" xfId="152"/>
    <cellStyle name="Обычный_PT1_1" xfId="153"/>
    <cellStyle name="Followed Hyperlink" xfId="154"/>
    <cellStyle name="Плохой" xfId="155"/>
    <cellStyle name="Плохой 2" xfId="156"/>
    <cellStyle name="Пояснение" xfId="157"/>
    <cellStyle name="Пояснение 2" xfId="158"/>
    <cellStyle name="Примечание" xfId="159"/>
    <cellStyle name="Примечание 2" xfId="160"/>
    <cellStyle name="Примечание 2 2" xfId="161"/>
    <cellStyle name="Примечание 2 3" xfId="162"/>
    <cellStyle name="Примечание 2 4" xfId="163"/>
    <cellStyle name="Примечание 2 5" xfId="164"/>
    <cellStyle name="Percent" xfId="165"/>
    <cellStyle name="Связанная ячейка" xfId="166"/>
    <cellStyle name="Связанная ячейка 2" xfId="167"/>
    <cellStyle name="Текст предупреждения" xfId="168"/>
    <cellStyle name="Текст предупреждения 2" xfId="169"/>
    <cellStyle name="Comma" xfId="170"/>
    <cellStyle name="Comma [0]" xfId="171"/>
    <cellStyle name="Хороший" xfId="172"/>
    <cellStyle name="Хороший 2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SELEN\MN\MIGREXEL\PEREVOD06\&#1043;&#1054;&#1051;_&#1052;&#1048;&#1043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SELEN\MN\MIGREXEL\PEREVOD06\&#1043;&#1054;&#1051;_&#1055;&#1059;&#1041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  <sheetName val="Лист2"/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ПАРАМ"/>
      <sheetName val="ПРОТОКОЛ"/>
      <sheetName val="Лист4"/>
      <sheetName val="Лист8"/>
      <sheetName val="Лист1"/>
      <sheetName val="Лист90"/>
      <sheetName val="ОБЛ_НЕ"/>
      <sheetName val="СПИС_О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Лист4"/>
      <sheetName val="Лист8"/>
      <sheetName val="Лист1"/>
      <sheetName val="Лист2"/>
      <sheetName val="Лист90"/>
      <sheetName val="ОБЛ_НЕ"/>
      <sheetName val="СПИС_ОБЛ"/>
      <sheetName val="Макрос12"/>
      <sheetName val="Макрос13"/>
      <sheetName val="Макрос14"/>
      <sheetName val="Макрос11"/>
      <sheetName val="Макрос10"/>
      <sheetName val="Макрос9"/>
      <sheetName val="Макрос1"/>
      <sheetName val="Макрос2"/>
      <sheetName val="Макрос6"/>
      <sheetName val="Макрос7"/>
      <sheetName val="Макрос3"/>
      <sheetName val="Макрос8"/>
      <sheetName val="Макрос4"/>
      <sheetName val="ПРОТОКОЛ"/>
      <sheetName val="Конец"/>
      <sheetName val="ПАРАМ1"/>
      <sheetName val="ПАРАМ"/>
      <sheetName val="НИВО2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zoomScale="73" zoomScaleNormal="73" zoomScaleSheetLayoutView="86" zoomScalePageLayoutView="0" workbookViewId="0" topLeftCell="A1">
      <selection activeCell="G38" sqref="G38"/>
    </sheetView>
  </sheetViews>
  <sheetFormatPr defaultColWidth="9.00390625" defaultRowHeight="12.75"/>
  <cols>
    <col min="1" max="1" width="39.625" style="4" customWidth="1"/>
    <col min="2" max="9" width="12.75390625" style="0" customWidth="1"/>
  </cols>
  <sheetData>
    <row r="1" spans="1:9" ht="17.25" customHeight="1">
      <c r="A1" s="384" t="s">
        <v>82</v>
      </c>
      <c r="B1" s="384"/>
      <c r="C1" s="384"/>
      <c r="D1" s="384"/>
      <c r="E1" s="384"/>
      <c r="F1" s="384"/>
      <c r="G1" s="384"/>
      <c r="H1" s="384"/>
      <c r="I1" s="384"/>
    </row>
    <row r="2" spans="1:9" ht="12.75">
      <c r="A2" s="385" t="s">
        <v>0</v>
      </c>
      <c r="B2" s="385"/>
      <c r="C2" s="385"/>
      <c r="D2" s="385"/>
      <c r="E2" s="385"/>
      <c r="F2" s="385"/>
      <c r="G2" s="385"/>
      <c r="H2" s="385"/>
      <c r="I2" s="385"/>
    </row>
    <row r="3" s="2" customFormat="1" ht="12.75"/>
    <row r="4" spans="1:9" s="4" customFormat="1" ht="12.75">
      <c r="A4" s="386"/>
      <c r="B4" s="380" t="s">
        <v>95</v>
      </c>
      <c r="C4" s="381"/>
      <c r="D4" s="382" t="s">
        <v>1</v>
      </c>
      <c r="E4" s="380" t="s">
        <v>96</v>
      </c>
      <c r="F4" s="381"/>
      <c r="G4" s="382" t="s">
        <v>1</v>
      </c>
      <c r="H4" s="380" t="s">
        <v>97</v>
      </c>
      <c r="I4" s="381"/>
    </row>
    <row r="5" spans="1:9" s="4" customFormat="1" ht="12.75" customHeight="1">
      <c r="A5" s="387"/>
      <c r="B5" s="389" t="s">
        <v>131</v>
      </c>
      <c r="C5" s="390"/>
      <c r="D5" s="382"/>
      <c r="E5" s="389" t="s">
        <v>131</v>
      </c>
      <c r="F5" s="390"/>
      <c r="G5" s="382"/>
      <c r="H5" s="389" t="s">
        <v>131</v>
      </c>
      <c r="I5" s="390"/>
    </row>
    <row r="6" spans="1:9" s="4" customFormat="1" ht="13.5" customHeight="1">
      <c r="A6" s="388"/>
      <c r="B6" s="3" t="s">
        <v>126</v>
      </c>
      <c r="C6" s="3" t="s">
        <v>125</v>
      </c>
      <c r="D6" s="382"/>
      <c r="E6" s="3" t="s">
        <v>126</v>
      </c>
      <c r="F6" s="3" t="s">
        <v>125</v>
      </c>
      <c r="G6" s="382"/>
      <c r="H6" s="3" t="s">
        <v>126</v>
      </c>
      <c r="I6" s="3" t="s">
        <v>125</v>
      </c>
    </row>
    <row r="7" spans="1:9" s="4" customFormat="1" ht="12.75" hidden="1">
      <c r="A7" s="37"/>
      <c r="B7" s="12"/>
      <c r="C7" s="12"/>
      <c r="D7" s="12"/>
      <c r="E7" s="11"/>
      <c r="F7" s="12"/>
      <c r="G7" s="12"/>
      <c r="H7" s="12"/>
      <c r="I7" s="36"/>
    </row>
    <row r="8" spans="1:13" s="6" customFormat="1" ht="14.25" customHeight="1">
      <c r="A8" s="246" t="s">
        <v>2</v>
      </c>
      <c r="B8" s="327">
        <v>9222</v>
      </c>
      <c r="C8" s="328">
        <v>10205</v>
      </c>
      <c r="D8" s="328">
        <v>-983</v>
      </c>
      <c r="E8" s="329">
        <v>18192</v>
      </c>
      <c r="F8" s="329">
        <v>21820</v>
      </c>
      <c r="G8" s="328">
        <v>-3628</v>
      </c>
      <c r="H8" s="328">
        <v>-8970</v>
      </c>
      <c r="I8" s="330">
        <v>-11615</v>
      </c>
      <c r="J8" s="6">
        <f>SUM(B8-C8)</f>
        <v>-983</v>
      </c>
      <c r="K8" s="6">
        <f>SUM(E8-F8)</f>
        <v>-3628</v>
      </c>
      <c r="L8" s="6">
        <f>SUM(D8-J8)</f>
        <v>0</v>
      </c>
      <c r="M8" s="6">
        <f>SUM(G8-K8)</f>
        <v>0</v>
      </c>
    </row>
    <row r="9" spans="1:14" s="2" customFormat="1" ht="14.25" customHeight="1">
      <c r="A9" s="54" t="s">
        <v>71</v>
      </c>
      <c r="B9" s="242">
        <v>2241</v>
      </c>
      <c r="C9" s="321">
        <v>2614</v>
      </c>
      <c r="D9" s="331">
        <v>-373</v>
      </c>
      <c r="E9" s="321">
        <v>3788</v>
      </c>
      <c r="F9" s="321">
        <v>4486</v>
      </c>
      <c r="G9" s="331">
        <v>-698</v>
      </c>
      <c r="H9" s="331">
        <v>-1547</v>
      </c>
      <c r="I9" s="332">
        <v>-1872</v>
      </c>
      <c r="J9" s="6">
        <f aca="true" t="shared" si="0" ref="J9:J40">SUM(B9-C9)</f>
        <v>-373</v>
      </c>
      <c r="K9" s="6">
        <f aca="true" t="shared" si="1" ref="K9:K40">SUM(E9-F9)</f>
        <v>-698</v>
      </c>
      <c r="L9" s="6">
        <f aca="true" t="shared" si="2" ref="L9:L40">SUM(D9-J9)</f>
        <v>0</v>
      </c>
      <c r="M9" s="6">
        <f aca="true" t="shared" si="3" ref="M9:M40">SUM(G9-K9)</f>
        <v>0</v>
      </c>
      <c r="N9" s="6"/>
    </row>
    <row r="10" spans="1:14" s="2" customFormat="1" ht="14.25" customHeight="1">
      <c r="A10" s="54" t="s">
        <v>101</v>
      </c>
      <c r="B10" s="242">
        <v>358</v>
      </c>
      <c r="C10" s="321">
        <v>372</v>
      </c>
      <c r="D10" s="331">
        <v>-14</v>
      </c>
      <c r="E10" s="321">
        <v>733</v>
      </c>
      <c r="F10" s="321">
        <v>920</v>
      </c>
      <c r="G10" s="331">
        <v>-187</v>
      </c>
      <c r="H10" s="331">
        <v>-375</v>
      </c>
      <c r="I10" s="332">
        <v>-548</v>
      </c>
      <c r="J10" s="6">
        <f t="shared" si="0"/>
        <v>-14</v>
      </c>
      <c r="K10" s="6">
        <f t="shared" si="1"/>
        <v>-187</v>
      </c>
      <c r="L10" s="6">
        <f t="shared" si="2"/>
        <v>0</v>
      </c>
      <c r="M10" s="6">
        <f t="shared" si="3"/>
        <v>0</v>
      </c>
      <c r="N10" s="6"/>
    </row>
    <row r="11" spans="1:14" s="2" customFormat="1" ht="14.25" customHeight="1">
      <c r="A11" s="247" t="s">
        <v>70</v>
      </c>
      <c r="B11" s="312"/>
      <c r="C11" s="94"/>
      <c r="D11" s="314"/>
      <c r="E11" s="314"/>
      <c r="F11" s="79"/>
      <c r="G11" s="314"/>
      <c r="H11" s="314"/>
      <c r="I11" s="315"/>
      <c r="J11" s="6">
        <f t="shared" si="0"/>
        <v>0</v>
      </c>
      <c r="K11" s="6">
        <f t="shared" si="1"/>
        <v>0</v>
      </c>
      <c r="L11" s="6">
        <f t="shared" si="2"/>
        <v>0</v>
      </c>
      <c r="M11" s="6">
        <f t="shared" si="3"/>
        <v>0</v>
      </c>
      <c r="N11" s="6"/>
    </row>
    <row r="12" spans="1:14" s="2" customFormat="1" ht="14.25" customHeight="1">
      <c r="A12" s="310" t="s">
        <v>67</v>
      </c>
      <c r="B12" s="312">
        <v>238</v>
      </c>
      <c r="C12" s="102">
        <v>253</v>
      </c>
      <c r="D12" s="79">
        <v>-15</v>
      </c>
      <c r="E12" s="95">
        <v>407</v>
      </c>
      <c r="F12" s="326">
        <v>515</v>
      </c>
      <c r="G12" s="172">
        <v>-108</v>
      </c>
      <c r="H12" s="95">
        <v>-169</v>
      </c>
      <c r="I12" s="316">
        <v>-262</v>
      </c>
      <c r="J12" s="6">
        <f>SUM(B12-C12)</f>
        <v>-15</v>
      </c>
      <c r="K12" s="6">
        <f t="shared" si="1"/>
        <v>-108</v>
      </c>
      <c r="L12" s="6">
        <f t="shared" si="2"/>
        <v>0</v>
      </c>
      <c r="M12" s="6">
        <f t="shared" si="3"/>
        <v>0</v>
      </c>
      <c r="N12" s="6"/>
    </row>
    <row r="13" spans="1:14" s="2" customFormat="1" ht="14.25" customHeight="1">
      <c r="A13" s="54" t="s">
        <v>3</v>
      </c>
      <c r="B13" s="242">
        <v>1012</v>
      </c>
      <c r="C13" s="321">
        <v>1089</v>
      </c>
      <c r="D13" s="331">
        <v>-77</v>
      </c>
      <c r="E13" s="321">
        <v>1529</v>
      </c>
      <c r="F13" s="321">
        <v>1708</v>
      </c>
      <c r="G13" s="331">
        <v>-179</v>
      </c>
      <c r="H13" s="331">
        <v>-517</v>
      </c>
      <c r="I13" s="332">
        <v>-619</v>
      </c>
      <c r="J13" s="6">
        <f t="shared" si="0"/>
        <v>-77</v>
      </c>
      <c r="K13" s="6">
        <f t="shared" si="1"/>
        <v>-179</v>
      </c>
      <c r="L13" s="6">
        <f t="shared" si="2"/>
        <v>0</v>
      </c>
      <c r="M13" s="6">
        <f t="shared" si="3"/>
        <v>0</v>
      </c>
      <c r="N13" s="6"/>
    </row>
    <row r="14" spans="1:14" s="2" customFormat="1" ht="14.25" customHeight="1">
      <c r="A14" s="54" t="s">
        <v>4</v>
      </c>
      <c r="B14" s="242">
        <v>180</v>
      </c>
      <c r="C14" s="321">
        <v>170</v>
      </c>
      <c r="D14" s="331">
        <v>10</v>
      </c>
      <c r="E14" s="321">
        <v>348</v>
      </c>
      <c r="F14" s="321">
        <v>383</v>
      </c>
      <c r="G14" s="331">
        <v>-35</v>
      </c>
      <c r="H14" s="331">
        <v>-168</v>
      </c>
      <c r="I14" s="332">
        <v>-213</v>
      </c>
      <c r="J14" s="6">
        <f t="shared" si="0"/>
        <v>10</v>
      </c>
      <c r="K14" s="6">
        <f t="shared" si="1"/>
        <v>-35</v>
      </c>
      <c r="L14" s="6">
        <f t="shared" si="2"/>
        <v>0</v>
      </c>
      <c r="M14" s="6">
        <f t="shared" si="3"/>
        <v>0</v>
      </c>
      <c r="N14" s="6"/>
    </row>
    <row r="15" spans="1:14" s="2" customFormat="1" ht="14.25" customHeight="1">
      <c r="A15" s="54" t="s">
        <v>102</v>
      </c>
      <c r="B15" s="242">
        <v>341</v>
      </c>
      <c r="C15" s="321">
        <v>430</v>
      </c>
      <c r="D15" s="331">
        <v>-89</v>
      </c>
      <c r="E15" s="321">
        <v>901</v>
      </c>
      <c r="F15" s="321">
        <v>1035</v>
      </c>
      <c r="G15" s="331">
        <v>-134</v>
      </c>
      <c r="H15" s="331">
        <v>-560</v>
      </c>
      <c r="I15" s="332">
        <v>-605</v>
      </c>
      <c r="J15" s="6">
        <f t="shared" si="0"/>
        <v>-89</v>
      </c>
      <c r="K15" s="6">
        <f t="shared" si="1"/>
        <v>-134</v>
      </c>
      <c r="L15" s="6">
        <f t="shared" si="2"/>
        <v>0</v>
      </c>
      <c r="M15" s="6">
        <f t="shared" si="3"/>
        <v>0</v>
      </c>
      <c r="N15" s="6"/>
    </row>
    <row r="16" spans="1:14" s="2" customFormat="1" ht="14.25" customHeight="1">
      <c r="A16" s="247" t="s">
        <v>70</v>
      </c>
      <c r="B16" s="313"/>
      <c r="C16" s="79"/>
      <c r="D16" s="314"/>
      <c r="E16" s="95"/>
      <c r="F16" s="94"/>
      <c r="G16" s="314"/>
      <c r="H16" s="314"/>
      <c r="I16" s="315"/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6"/>
    </row>
    <row r="17" spans="1:14" s="2" customFormat="1" ht="14.25" customHeight="1">
      <c r="A17" s="310" t="s">
        <v>64</v>
      </c>
      <c r="B17" s="312">
        <v>223</v>
      </c>
      <c r="C17" s="102">
        <v>283</v>
      </c>
      <c r="D17" s="90">
        <v>-60</v>
      </c>
      <c r="E17" s="95">
        <v>453</v>
      </c>
      <c r="F17" s="102">
        <v>495</v>
      </c>
      <c r="G17" s="176">
        <v>-42</v>
      </c>
      <c r="H17" s="95">
        <v>-230</v>
      </c>
      <c r="I17" s="316">
        <v>-212</v>
      </c>
      <c r="J17" s="6">
        <f t="shared" si="0"/>
        <v>-60</v>
      </c>
      <c r="K17" s="6">
        <f t="shared" si="1"/>
        <v>-42</v>
      </c>
      <c r="L17" s="6">
        <f t="shared" si="2"/>
        <v>0</v>
      </c>
      <c r="M17" s="6">
        <f t="shared" si="3"/>
        <v>0</v>
      </c>
      <c r="N17" s="6"/>
    </row>
    <row r="18" spans="1:14" s="2" customFormat="1" ht="14.25" customHeight="1">
      <c r="A18" s="311" t="s">
        <v>5</v>
      </c>
      <c r="B18" s="242">
        <v>97</v>
      </c>
      <c r="C18" s="321">
        <v>102</v>
      </c>
      <c r="D18" s="331">
        <v>-5</v>
      </c>
      <c r="E18" s="321">
        <v>264</v>
      </c>
      <c r="F18" s="321">
        <v>332</v>
      </c>
      <c r="G18" s="331">
        <v>-68</v>
      </c>
      <c r="H18" s="331">
        <v>-167</v>
      </c>
      <c r="I18" s="332">
        <v>-230</v>
      </c>
      <c r="J18" s="6">
        <f t="shared" si="0"/>
        <v>-5</v>
      </c>
      <c r="K18" s="6">
        <f t="shared" si="1"/>
        <v>-68</v>
      </c>
      <c r="L18" s="6">
        <f t="shared" si="2"/>
        <v>0</v>
      </c>
      <c r="M18" s="6">
        <f t="shared" si="3"/>
        <v>0</v>
      </c>
      <c r="N18" s="6"/>
    </row>
    <row r="19" spans="1:14" s="2" customFormat="1" ht="14.25" customHeight="1">
      <c r="A19" s="241" t="s">
        <v>6</v>
      </c>
      <c r="B19" s="242">
        <v>139</v>
      </c>
      <c r="C19" s="321">
        <v>172</v>
      </c>
      <c r="D19" s="331">
        <v>-33</v>
      </c>
      <c r="E19" s="321">
        <v>415</v>
      </c>
      <c r="F19" s="321">
        <v>513</v>
      </c>
      <c r="G19" s="331">
        <v>-98</v>
      </c>
      <c r="H19" s="331">
        <v>-276</v>
      </c>
      <c r="I19" s="332">
        <v>-341</v>
      </c>
      <c r="J19" s="6">
        <f t="shared" si="0"/>
        <v>-33</v>
      </c>
      <c r="K19" s="6">
        <f t="shared" si="1"/>
        <v>-98</v>
      </c>
      <c r="L19" s="6">
        <f t="shared" si="2"/>
        <v>0</v>
      </c>
      <c r="M19" s="6">
        <f t="shared" si="3"/>
        <v>0</v>
      </c>
      <c r="N19" s="6"/>
    </row>
    <row r="20" spans="1:14" s="2" customFormat="1" ht="14.25" customHeight="1">
      <c r="A20" s="241" t="s">
        <v>106</v>
      </c>
      <c r="B20" s="242">
        <v>165</v>
      </c>
      <c r="C20" s="321">
        <v>188</v>
      </c>
      <c r="D20" s="331">
        <v>-23</v>
      </c>
      <c r="E20" s="321">
        <v>341</v>
      </c>
      <c r="F20" s="321">
        <v>436</v>
      </c>
      <c r="G20" s="331">
        <v>-95</v>
      </c>
      <c r="H20" s="331">
        <v>-176</v>
      </c>
      <c r="I20" s="332">
        <v>-248</v>
      </c>
      <c r="J20" s="6">
        <f t="shared" si="0"/>
        <v>-23</v>
      </c>
      <c r="K20" s="6">
        <f t="shared" si="1"/>
        <v>-95</v>
      </c>
      <c r="L20" s="6">
        <f t="shared" si="2"/>
        <v>0</v>
      </c>
      <c r="M20" s="6">
        <f t="shared" si="3"/>
        <v>0</v>
      </c>
      <c r="N20" s="6"/>
    </row>
    <row r="21" spans="1:14" s="2" customFormat="1" ht="14.25" customHeight="1">
      <c r="A21" s="241" t="s">
        <v>68</v>
      </c>
      <c r="B21" s="242">
        <v>562</v>
      </c>
      <c r="C21" s="321">
        <v>658</v>
      </c>
      <c r="D21" s="331">
        <v>-96</v>
      </c>
      <c r="E21" s="321">
        <v>1281</v>
      </c>
      <c r="F21" s="321">
        <v>1594</v>
      </c>
      <c r="G21" s="331">
        <v>-313</v>
      </c>
      <c r="H21" s="331">
        <v>-719</v>
      </c>
      <c r="I21" s="332">
        <v>-936</v>
      </c>
      <c r="J21" s="6">
        <f t="shared" si="0"/>
        <v>-96</v>
      </c>
      <c r="K21" s="6">
        <f t="shared" si="1"/>
        <v>-313</v>
      </c>
      <c r="L21" s="6">
        <f t="shared" si="2"/>
        <v>0</v>
      </c>
      <c r="M21" s="6">
        <f t="shared" si="3"/>
        <v>0</v>
      </c>
      <c r="N21" s="6"/>
    </row>
    <row r="22" spans="1:14" s="2" customFormat="1" ht="14.25" customHeight="1">
      <c r="A22" s="310" t="s">
        <v>70</v>
      </c>
      <c r="B22" s="312"/>
      <c r="C22" s="94"/>
      <c r="D22" s="314"/>
      <c r="E22" s="95"/>
      <c r="F22" s="94"/>
      <c r="G22" s="314"/>
      <c r="H22" s="314"/>
      <c r="I22" s="315"/>
      <c r="J22" s="6">
        <f t="shared" si="0"/>
        <v>0</v>
      </c>
      <c r="K22" s="6">
        <f t="shared" si="1"/>
        <v>0</v>
      </c>
      <c r="L22" s="6">
        <f t="shared" si="2"/>
        <v>0</v>
      </c>
      <c r="M22" s="6">
        <f t="shared" si="3"/>
        <v>0</v>
      </c>
      <c r="N22" s="6"/>
    </row>
    <row r="23" spans="1:14" s="2" customFormat="1" ht="14.25" customHeight="1">
      <c r="A23" s="310" t="s">
        <v>20</v>
      </c>
      <c r="B23" s="312">
        <v>445</v>
      </c>
      <c r="C23" s="102">
        <v>518</v>
      </c>
      <c r="D23" s="79">
        <v>-73</v>
      </c>
      <c r="E23" s="95">
        <v>882</v>
      </c>
      <c r="F23" s="102">
        <v>1135</v>
      </c>
      <c r="G23" s="95">
        <v>-253</v>
      </c>
      <c r="H23" s="95">
        <v>-437</v>
      </c>
      <c r="I23" s="316">
        <v>-617</v>
      </c>
      <c r="J23" s="6">
        <f t="shared" si="0"/>
        <v>-73</v>
      </c>
      <c r="K23" s="6">
        <f t="shared" si="1"/>
        <v>-253</v>
      </c>
      <c r="L23" s="6">
        <f t="shared" si="2"/>
        <v>0</v>
      </c>
      <c r="M23" s="6">
        <f t="shared" si="3"/>
        <v>0</v>
      </c>
      <c r="N23" s="6"/>
    </row>
    <row r="24" spans="1:14" s="2" customFormat="1" ht="14.25" customHeight="1">
      <c r="A24" s="241" t="s">
        <v>7</v>
      </c>
      <c r="B24" s="242">
        <v>117</v>
      </c>
      <c r="C24" s="321">
        <v>107</v>
      </c>
      <c r="D24" s="331">
        <v>10</v>
      </c>
      <c r="E24" s="321">
        <v>293</v>
      </c>
      <c r="F24" s="321">
        <v>370</v>
      </c>
      <c r="G24" s="331">
        <v>-77</v>
      </c>
      <c r="H24" s="331">
        <v>-176</v>
      </c>
      <c r="I24" s="332">
        <v>-263</v>
      </c>
      <c r="J24" s="6">
        <f t="shared" si="0"/>
        <v>10</v>
      </c>
      <c r="K24" s="6">
        <f t="shared" si="1"/>
        <v>-77</v>
      </c>
      <c r="L24" s="6">
        <f t="shared" si="2"/>
        <v>0</v>
      </c>
      <c r="M24" s="6">
        <f t="shared" si="3"/>
        <v>0</v>
      </c>
      <c r="N24" s="6"/>
    </row>
    <row r="25" spans="1:14" s="2" customFormat="1" ht="14.25" customHeight="1">
      <c r="A25" s="241" t="s">
        <v>8</v>
      </c>
      <c r="B25" s="242">
        <v>250</v>
      </c>
      <c r="C25" s="321">
        <v>233</v>
      </c>
      <c r="D25" s="331">
        <v>17</v>
      </c>
      <c r="E25" s="321">
        <v>545</v>
      </c>
      <c r="F25" s="321">
        <v>607</v>
      </c>
      <c r="G25" s="331">
        <v>-62</v>
      </c>
      <c r="H25" s="331">
        <v>-295</v>
      </c>
      <c r="I25" s="332">
        <v>-374</v>
      </c>
      <c r="J25" s="6">
        <f t="shared" si="0"/>
        <v>17</v>
      </c>
      <c r="K25" s="6">
        <f t="shared" si="1"/>
        <v>-62</v>
      </c>
      <c r="L25" s="6">
        <f t="shared" si="2"/>
        <v>0</v>
      </c>
      <c r="M25" s="6">
        <f t="shared" si="3"/>
        <v>0</v>
      </c>
      <c r="N25" s="6"/>
    </row>
    <row r="26" spans="1:14" s="2" customFormat="1" ht="14.25" customHeight="1">
      <c r="A26" s="241" t="s">
        <v>9</v>
      </c>
      <c r="B26" s="242">
        <v>64</v>
      </c>
      <c r="C26" s="321">
        <v>54</v>
      </c>
      <c r="D26" s="331">
        <v>10</v>
      </c>
      <c r="E26" s="321">
        <v>205</v>
      </c>
      <c r="F26" s="321">
        <v>217</v>
      </c>
      <c r="G26" s="331">
        <v>-12</v>
      </c>
      <c r="H26" s="331">
        <v>-141</v>
      </c>
      <c r="I26" s="332">
        <v>-163</v>
      </c>
      <c r="J26" s="6">
        <f t="shared" si="0"/>
        <v>10</v>
      </c>
      <c r="K26" s="6">
        <f t="shared" si="1"/>
        <v>-12</v>
      </c>
      <c r="L26" s="6">
        <f t="shared" si="2"/>
        <v>0</v>
      </c>
      <c r="M26" s="6">
        <f t="shared" si="3"/>
        <v>0</v>
      </c>
      <c r="N26" s="6"/>
    </row>
    <row r="27" spans="1:14" s="2" customFormat="1" ht="14.25" customHeight="1">
      <c r="A27" s="241" t="s">
        <v>10</v>
      </c>
      <c r="B27" s="242">
        <v>176</v>
      </c>
      <c r="C27" s="321">
        <v>181</v>
      </c>
      <c r="D27" s="331">
        <v>-5</v>
      </c>
      <c r="E27" s="321">
        <v>551</v>
      </c>
      <c r="F27" s="321">
        <v>699</v>
      </c>
      <c r="G27" s="331">
        <v>-148</v>
      </c>
      <c r="H27" s="331">
        <v>-375</v>
      </c>
      <c r="I27" s="332">
        <v>-518</v>
      </c>
      <c r="J27" s="6">
        <f t="shared" si="0"/>
        <v>-5</v>
      </c>
      <c r="K27" s="6">
        <f t="shared" si="1"/>
        <v>-148</v>
      </c>
      <c r="L27" s="6">
        <f t="shared" si="2"/>
        <v>0</v>
      </c>
      <c r="M27" s="6">
        <f t="shared" si="3"/>
        <v>0</v>
      </c>
      <c r="N27" s="6"/>
    </row>
    <row r="28" spans="1:14" s="2" customFormat="1" ht="14.25" customHeight="1">
      <c r="A28" s="241" t="s">
        <v>11</v>
      </c>
      <c r="B28" s="242">
        <v>110</v>
      </c>
      <c r="C28" s="321">
        <v>116</v>
      </c>
      <c r="D28" s="331">
        <v>-6</v>
      </c>
      <c r="E28" s="321">
        <v>188</v>
      </c>
      <c r="F28" s="321">
        <v>216</v>
      </c>
      <c r="G28" s="331">
        <v>-28</v>
      </c>
      <c r="H28" s="331">
        <v>-78</v>
      </c>
      <c r="I28" s="332">
        <v>-100</v>
      </c>
      <c r="J28" s="6">
        <f t="shared" si="0"/>
        <v>-6</v>
      </c>
      <c r="K28" s="6">
        <f t="shared" si="1"/>
        <v>-28</v>
      </c>
      <c r="L28" s="6">
        <f t="shared" si="2"/>
        <v>0</v>
      </c>
      <c r="M28" s="6">
        <f t="shared" si="3"/>
        <v>0</v>
      </c>
      <c r="N28" s="6"/>
    </row>
    <row r="29" spans="1:14" s="2" customFormat="1" ht="14.25" customHeight="1">
      <c r="A29" s="241" t="s">
        <v>103</v>
      </c>
      <c r="B29" s="242">
        <v>200</v>
      </c>
      <c r="C29" s="321">
        <v>259</v>
      </c>
      <c r="D29" s="331">
        <v>-59</v>
      </c>
      <c r="E29" s="321">
        <v>593</v>
      </c>
      <c r="F29" s="321">
        <v>703</v>
      </c>
      <c r="G29" s="331">
        <v>-110</v>
      </c>
      <c r="H29" s="331">
        <v>-393</v>
      </c>
      <c r="I29" s="332">
        <v>-444</v>
      </c>
      <c r="J29" s="6">
        <f t="shared" si="0"/>
        <v>-59</v>
      </c>
      <c r="K29" s="6">
        <f t="shared" si="1"/>
        <v>-110</v>
      </c>
      <c r="L29" s="6">
        <f t="shared" si="2"/>
        <v>0</v>
      </c>
      <c r="M29" s="6">
        <f t="shared" si="3"/>
        <v>0</v>
      </c>
      <c r="N29" s="6"/>
    </row>
    <row r="30" spans="1:14" s="2" customFormat="1" ht="14.25" customHeight="1">
      <c r="A30" s="241" t="s">
        <v>12</v>
      </c>
      <c r="B30" s="242">
        <v>166</v>
      </c>
      <c r="C30" s="321">
        <v>208</v>
      </c>
      <c r="D30" s="331">
        <v>-42</v>
      </c>
      <c r="E30" s="321">
        <v>361</v>
      </c>
      <c r="F30" s="321">
        <v>444</v>
      </c>
      <c r="G30" s="331">
        <v>-83</v>
      </c>
      <c r="H30" s="331">
        <v>-195</v>
      </c>
      <c r="I30" s="332">
        <v>-236</v>
      </c>
      <c r="J30" s="6">
        <f t="shared" si="0"/>
        <v>-42</v>
      </c>
      <c r="K30" s="6">
        <f t="shared" si="1"/>
        <v>-83</v>
      </c>
      <c r="L30" s="6">
        <f t="shared" si="2"/>
        <v>0</v>
      </c>
      <c r="M30" s="6">
        <f t="shared" si="3"/>
        <v>0</v>
      </c>
      <c r="N30" s="6"/>
    </row>
    <row r="31" spans="1:14" s="2" customFormat="1" ht="14.25" customHeight="1">
      <c r="A31" s="241" t="s">
        <v>13</v>
      </c>
      <c r="B31" s="242">
        <v>218</v>
      </c>
      <c r="C31" s="321">
        <v>223</v>
      </c>
      <c r="D31" s="314">
        <v>-5</v>
      </c>
      <c r="E31" s="321">
        <v>399</v>
      </c>
      <c r="F31" s="321">
        <v>502</v>
      </c>
      <c r="G31" s="331">
        <v>-103</v>
      </c>
      <c r="H31" s="331">
        <v>-181</v>
      </c>
      <c r="I31" s="332">
        <v>-279</v>
      </c>
      <c r="J31" s="6">
        <f t="shared" si="0"/>
        <v>-5</v>
      </c>
      <c r="K31" s="6">
        <f t="shared" si="1"/>
        <v>-103</v>
      </c>
      <c r="L31" s="6">
        <f t="shared" si="2"/>
        <v>0</v>
      </c>
      <c r="M31" s="6">
        <f t="shared" si="3"/>
        <v>0</v>
      </c>
      <c r="N31" s="6"/>
    </row>
    <row r="32" spans="1:14" s="2" customFormat="1" ht="14.25" customHeight="1">
      <c r="A32" s="241" t="s">
        <v>14</v>
      </c>
      <c r="B32" s="242">
        <v>119</v>
      </c>
      <c r="C32" s="321">
        <v>159</v>
      </c>
      <c r="D32" s="331">
        <v>-40</v>
      </c>
      <c r="E32" s="321">
        <v>294</v>
      </c>
      <c r="F32" s="321">
        <v>323</v>
      </c>
      <c r="G32" s="331">
        <v>-29</v>
      </c>
      <c r="H32" s="331">
        <v>-175</v>
      </c>
      <c r="I32" s="332">
        <v>-164</v>
      </c>
      <c r="J32" s="6">
        <f t="shared" si="0"/>
        <v>-40</v>
      </c>
      <c r="K32" s="6">
        <f t="shared" si="1"/>
        <v>-29</v>
      </c>
      <c r="L32" s="6">
        <f t="shared" si="2"/>
        <v>0</v>
      </c>
      <c r="M32" s="6">
        <f t="shared" si="3"/>
        <v>0</v>
      </c>
      <c r="N32" s="6"/>
    </row>
    <row r="33" spans="1:14" s="2" customFormat="1" ht="14.25" customHeight="1">
      <c r="A33" s="241" t="s">
        <v>69</v>
      </c>
      <c r="B33" s="242">
        <v>1606</v>
      </c>
      <c r="C33" s="321">
        <v>1745</v>
      </c>
      <c r="D33" s="331">
        <v>-139</v>
      </c>
      <c r="E33" s="321">
        <v>2887</v>
      </c>
      <c r="F33" s="321">
        <v>3615</v>
      </c>
      <c r="G33" s="331">
        <v>-728</v>
      </c>
      <c r="H33" s="331">
        <v>-1281</v>
      </c>
      <c r="I33" s="332">
        <v>-1870</v>
      </c>
      <c r="J33" s="6">
        <f t="shared" si="0"/>
        <v>-139</v>
      </c>
      <c r="K33" s="6">
        <f t="shared" si="1"/>
        <v>-728</v>
      </c>
      <c r="L33" s="6">
        <f t="shared" si="2"/>
        <v>0</v>
      </c>
      <c r="M33" s="6">
        <f t="shared" si="3"/>
        <v>0</v>
      </c>
      <c r="N33" s="6"/>
    </row>
    <row r="34" spans="1:14" s="2" customFormat="1" ht="14.25" customHeight="1">
      <c r="A34" s="310" t="s">
        <v>70</v>
      </c>
      <c r="B34" s="312"/>
      <c r="C34" s="94"/>
      <c r="D34" s="314"/>
      <c r="E34" s="95"/>
      <c r="F34" s="94"/>
      <c r="G34" s="314"/>
      <c r="H34" s="314"/>
      <c r="I34" s="315"/>
      <c r="J34" s="6">
        <f t="shared" si="0"/>
        <v>0</v>
      </c>
      <c r="K34" s="6">
        <f t="shared" si="1"/>
        <v>0</v>
      </c>
      <c r="L34" s="6">
        <f t="shared" si="2"/>
        <v>0</v>
      </c>
      <c r="M34" s="6">
        <f t="shared" si="3"/>
        <v>0</v>
      </c>
      <c r="N34" s="6"/>
    </row>
    <row r="35" spans="1:14" s="2" customFormat="1" ht="14.25" customHeight="1">
      <c r="A35" s="310" t="s">
        <v>65</v>
      </c>
      <c r="B35" s="312">
        <v>1453</v>
      </c>
      <c r="C35" s="102">
        <v>1561</v>
      </c>
      <c r="D35" s="79">
        <v>-108</v>
      </c>
      <c r="E35" s="95">
        <v>2354</v>
      </c>
      <c r="F35" s="102">
        <v>2978</v>
      </c>
      <c r="G35" s="94">
        <v>-624</v>
      </c>
      <c r="H35" s="95">
        <v>-901</v>
      </c>
      <c r="I35" s="316">
        <v>-1417</v>
      </c>
      <c r="J35" s="6">
        <f t="shared" si="0"/>
        <v>-108</v>
      </c>
      <c r="K35" s="6">
        <f t="shared" si="1"/>
        <v>-624</v>
      </c>
      <c r="L35" s="6">
        <f t="shared" si="2"/>
        <v>0</v>
      </c>
      <c r="M35" s="6">
        <f t="shared" si="3"/>
        <v>0</v>
      </c>
      <c r="N35" s="6"/>
    </row>
    <row r="36" spans="1:14" s="2" customFormat="1" ht="14.25" customHeight="1">
      <c r="A36" s="241" t="s">
        <v>15</v>
      </c>
      <c r="B36" s="242">
        <v>186</v>
      </c>
      <c r="C36" s="321">
        <v>190</v>
      </c>
      <c r="D36" s="331">
        <v>-4</v>
      </c>
      <c r="E36" s="321">
        <v>385</v>
      </c>
      <c r="F36" s="321">
        <v>489</v>
      </c>
      <c r="G36" s="331">
        <v>-104</v>
      </c>
      <c r="H36" s="331">
        <v>-199</v>
      </c>
      <c r="I36" s="332">
        <v>-299</v>
      </c>
      <c r="J36" s="6">
        <f t="shared" si="0"/>
        <v>-4</v>
      </c>
      <c r="K36" s="6">
        <f t="shared" si="1"/>
        <v>-104</v>
      </c>
      <c r="L36" s="6">
        <f t="shared" si="2"/>
        <v>0</v>
      </c>
      <c r="M36" s="6">
        <f t="shared" si="3"/>
        <v>0</v>
      </c>
      <c r="N36" s="6"/>
    </row>
    <row r="37" spans="1:14" s="2" customFormat="1" ht="14.25" customHeight="1">
      <c r="A37" s="241" t="s">
        <v>104</v>
      </c>
      <c r="B37" s="242">
        <v>496</v>
      </c>
      <c r="C37" s="321">
        <v>491</v>
      </c>
      <c r="D37" s="331">
        <v>5</v>
      </c>
      <c r="E37" s="321">
        <v>1114</v>
      </c>
      <c r="F37" s="321">
        <v>1372</v>
      </c>
      <c r="G37" s="331">
        <v>-258</v>
      </c>
      <c r="H37" s="331">
        <v>-618</v>
      </c>
      <c r="I37" s="332">
        <v>-881</v>
      </c>
      <c r="J37" s="6">
        <f t="shared" si="0"/>
        <v>5</v>
      </c>
      <c r="K37" s="6">
        <f t="shared" si="1"/>
        <v>-258</v>
      </c>
      <c r="L37" s="6">
        <f t="shared" si="2"/>
        <v>0</v>
      </c>
      <c r="M37" s="6">
        <f t="shared" si="3"/>
        <v>0</v>
      </c>
      <c r="N37" s="6"/>
    </row>
    <row r="38" spans="1:14" s="2" customFormat="1" ht="14.25" customHeight="1">
      <c r="A38" s="310" t="s">
        <v>70</v>
      </c>
      <c r="B38" s="312"/>
      <c r="C38" s="94"/>
      <c r="D38" s="314"/>
      <c r="E38" s="95"/>
      <c r="F38" s="94"/>
      <c r="G38" s="314"/>
      <c r="H38" s="314"/>
      <c r="I38" s="315"/>
      <c r="J38" s="6">
        <f t="shared" si="0"/>
        <v>0</v>
      </c>
      <c r="K38" s="6">
        <f t="shared" si="1"/>
        <v>0</v>
      </c>
      <c r="L38" s="6">
        <f t="shared" si="2"/>
        <v>0</v>
      </c>
      <c r="M38" s="6">
        <f t="shared" si="3"/>
        <v>0</v>
      </c>
      <c r="N38" s="6"/>
    </row>
    <row r="39" spans="1:14" s="2" customFormat="1" ht="14.25" customHeight="1">
      <c r="A39" s="310" t="s">
        <v>66</v>
      </c>
      <c r="B39" s="312">
        <v>264</v>
      </c>
      <c r="C39" s="102">
        <v>261</v>
      </c>
      <c r="D39" s="90">
        <v>3</v>
      </c>
      <c r="E39" s="95">
        <v>544</v>
      </c>
      <c r="F39" s="102">
        <v>711</v>
      </c>
      <c r="G39" s="79">
        <v>-167</v>
      </c>
      <c r="H39" s="95">
        <v>-280</v>
      </c>
      <c r="I39" s="316">
        <v>-450</v>
      </c>
      <c r="J39" s="6">
        <f t="shared" si="0"/>
        <v>3</v>
      </c>
      <c r="K39" s="6">
        <f t="shared" si="1"/>
        <v>-167</v>
      </c>
      <c r="L39" s="6">
        <f t="shared" si="2"/>
        <v>0</v>
      </c>
      <c r="M39" s="6">
        <f t="shared" si="3"/>
        <v>0</v>
      </c>
      <c r="N39" s="6"/>
    </row>
    <row r="40" spans="1:14" s="2" customFormat="1" ht="14.25" customHeight="1">
      <c r="A40" s="249" t="s">
        <v>105</v>
      </c>
      <c r="B40" s="333">
        <v>419</v>
      </c>
      <c r="C40" s="322">
        <v>444</v>
      </c>
      <c r="D40" s="323">
        <v>-25</v>
      </c>
      <c r="E40" s="322">
        <v>777</v>
      </c>
      <c r="F40" s="322">
        <v>856</v>
      </c>
      <c r="G40" s="323">
        <v>-79</v>
      </c>
      <c r="H40" s="323">
        <v>-358</v>
      </c>
      <c r="I40" s="334">
        <v>-412</v>
      </c>
      <c r="J40" s="6">
        <f t="shared" si="0"/>
        <v>-25</v>
      </c>
      <c r="K40" s="6">
        <f t="shared" si="1"/>
        <v>-79</v>
      </c>
      <c r="L40" s="6">
        <f t="shared" si="2"/>
        <v>0</v>
      </c>
      <c r="M40" s="6">
        <f t="shared" si="3"/>
        <v>0</v>
      </c>
      <c r="N40" s="6"/>
    </row>
    <row r="41" spans="1:11" s="17" customFormat="1" ht="9.75" customHeight="1">
      <c r="A41" s="383"/>
      <c r="B41" s="383"/>
      <c r="C41" s="383"/>
      <c r="D41" s="383"/>
      <c r="E41" s="383"/>
      <c r="F41" s="383"/>
      <c r="G41" s="383"/>
      <c r="H41" s="383"/>
      <c r="I41" s="383"/>
      <c r="J41" s="76"/>
      <c r="K41" s="76"/>
    </row>
    <row r="42" spans="2:9" ht="12.75">
      <c r="B42" s="2">
        <f aca="true" t="shared" si="4" ref="B42:I42">SUM(B9+B10+B13+B14+B15+B18+B19+B20+B21+B24+B25+B26+B27+B28+B29+B30+B31+B32+B33+B36+B37+B40)</f>
        <v>9222</v>
      </c>
      <c r="C42" s="2">
        <f t="shared" si="4"/>
        <v>10205</v>
      </c>
      <c r="D42" s="2">
        <f t="shared" si="4"/>
        <v>-983</v>
      </c>
      <c r="E42" s="2">
        <f t="shared" si="4"/>
        <v>18192</v>
      </c>
      <c r="F42" s="2">
        <f t="shared" si="4"/>
        <v>21820</v>
      </c>
      <c r="G42" s="2">
        <f t="shared" si="4"/>
        <v>-3628</v>
      </c>
      <c r="H42" s="2">
        <f t="shared" si="4"/>
        <v>-8970</v>
      </c>
      <c r="I42" s="2">
        <f t="shared" si="4"/>
        <v>-11615</v>
      </c>
    </row>
    <row r="43" spans="2:9" ht="12.75">
      <c r="B43" s="2">
        <f aca="true" t="shared" si="5" ref="B43:I43">SUM(B8-B42)</f>
        <v>0</v>
      </c>
      <c r="C43" s="2">
        <f t="shared" si="5"/>
        <v>0</v>
      </c>
      <c r="D43" s="2">
        <f t="shared" si="5"/>
        <v>0</v>
      </c>
      <c r="E43" s="2">
        <f t="shared" si="5"/>
        <v>0</v>
      </c>
      <c r="F43" s="2">
        <f t="shared" si="5"/>
        <v>0</v>
      </c>
      <c r="G43" s="2">
        <f t="shared" si="5"/>
        <v>0</v>
      </c>
      <c r="H43" s="2">
        <f t="shared" si="5"/>
        <v>0</v>
      </c>
      <c r="I43" s="2">
        <f t="shared" si="5"/>
        <v>0</v>
      </c>
    </row>
    <row r="44" spans="2:9" ht="12.75">
      <c r="B44" s="2"/>
      <c r="C44" s="2"/>
      <c r="D44" s="2"/>
      <c r="E44" s="2"/>
      <c r="F44" s="2"/>
      <c r="G44" s="2"/>
      <c r="H44" s="2"/>
      <c r="I44" s="2"/>
    </row>
    <row r="45" spans="2:9" ht="12.75">
      <c r="B45" s="2"/>
      <c r="C45" s="2"/>
      <c r="D45" s="2"/>
      <c r="E45" s="2"/>
      <c r="F45" s="2"/>
      <c r="G45" s="2"/>
      <c r="H45" s="2"/>
      <c r="I45" s="2"/>
    </row>
    <row r="46" spans="2:9" ht="12.75">
      <c r="B46" s="2"/>
      <c r="C46" s="2"/>
      <c r="D46" s="2"/>
      <c r="E46" s="2"/>
      <c r="F46" s="2"/>
      <c r="G46" s="2"/>
      <c r="H46" s="2"/>
      <c r="I46" s="2"/>
    </row>
    <row r="47" spans="2:9" ht="12.75">
      <c r="B47" s="2"/>
      <c r="C47" s="2"/>
      <c r="D47" s="2"/>
      <c r="E47" s="2"/>
      <c r="F47" s="2"/>
      <c r="G47" s="2"/>
      <c r="H47" s="2"/>
      <c r="I47" s="2"/>
    </row>
    <row r="48" spans="2:9" ht="12.75">
      <c r="B48" s="2"/>
      <c r="C48" s="2"/>
      <c r="D48" s="2"/>
      <c r="E48" s="2"/>
      <c r="F48" s="2"/>
      <c r="G48" s="2"/>
      <c r="H48" s="2"/>
      <c r="I48" s="2"/>
    </row>
    <row r="49" spans="2:9" ht="12.75">
      <c r="B49" s="2"/>
      <c r="C49" s="2"/>
      <c r="D49" s="2"/>
      <c r="E49" s="2"/>
      <c r="F49" s="2"/>
      <c r="G49" s="2"/>
      <c r="H49" s="2"/>
      <c r="I49" s="2"/>
    </row>
    <row r="50" spans="2:9" ht="12.75">
      <c r="B50" s="2"/>
      <c r="C50" s="2"/>
      <c r="D50" s="2"/>
      <c r="E50" s="2"/>
      <c r="F50" s="2"/>
      <c r="G50" s="2"/>
      <c r="H50" s="2"/>
      <c r="I50" s="2"/>
    </row>
    <row r="51" spans="2:9" ht="12.75">
      <c r="B51" s="2"/>
      <c r="C51" s="2"/>
      <c r="D51" s="2"/>
      <c r="E51" s="2"/>
      <c r="F51" s="2"/>
      <c r="G51" s="2"/>
      <c r="H51" s="2"/>
      <c r="I51" s="2"/>
    </row>
    <row r="52" spans="2:9" ht="12.75">
      <c r="B52" s="2"/>
      <c r="C52" s="2"/>
      <c r="D52" s="2"/>
      <c r="E52" s="2"/>
      <c r="F52" s="2"/>
      <c r="G52" s="2"/>
      <c r="H52" s="2"/>
      <c r="I52" s="2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/>
      <c r="C54" s="2"/>
      <c r="D54" s="2"/>
      <c r="E54" s="2"/>
      <c r="F54" s="2"/>
      <c r="G54" s="2"/>
      <c r="H54" s="2"/>
      <c r="I54" s="2"/>
    </row>
    <row r="55" spans="2:9" ht="12.75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</sheetData>
  <sheetProtection/>
  <mergeCells count="12">
    <mergeCell ref="E5:F5"/>
    <mergeCell ref="H5:I5"/>
    <mergeCell ref="H4:I4"/>
    <mergeCell ref="B4:C4"/>
    <mergeCell ref="E4:F4"/>
    <mergeCell ref="G4:G6"/>
    <mergeCell ref="A41:I41"/>
    <mergeCell ref="A1:I1"/>
    <mergeCell ref="A2:I2"/>
    <mergeCell ref="A4:A6"/>
    <mergeCell ref="D4:D6"/>
    <mergeCell ref="B5:C5"/>
  </mergeCells>
  <printOptions horizontalCentered="1"/>
  <pageMargins left="0.7874015748031497" right="0.7874015748031497" top="0.7874015748031497" bottom="0.5905511811023623" header="0.5118110236220472" footer="0.5118110236220472"/>
  <pageSetup firstPageNumber="3" useFirstPageNumber="1" horizontalDpi="600" verticalDpi="600" orientation="landscape" paperSize="9" scale="90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3.375" style="460" customWidth="1"/>
    <col min="2" max="2" width="38.125" style="460" customWidth="1"/>
    <col min="3" max="3" width="7.75390625" style="460" customWidth="1"/>
    <col min="4" max="4" width="8.25390625" style="460" customWidth="1"/>
    <col min="5" max="6" width="7.75390625" style="460" customWidth="1"/>
    <col min="7" max="7" width="8.25390625" style="460" customWidth="1"/>
    <col min="8" max="8" width="8.125" style="460" customWidth="1"/>
    <col min="9" max="9" width="6.375" style="460" customWidth="1"/>
    <col min="10" max="10" width="8.00390625" style="460" customWidth="1"/>
    <col min="11" max="11" width="7.75390625" style="460" customWidth="1"/>
    <col min="12" max="16384" width="9.125" style="460" customWidth="1"/>
  </cols>
  <sheetData>
    <row r="1" spans="1:11" ht="36" customHeight="1">
      <c r="A1" s="459" t="s">
        <v>187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ht="12.75">
      <c r="A2" s="459" t="s">
        <v>139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</row>
    <row r="4" spans="1:11" s="468" customFormat="1" ht="10.5" customHeight="1">
      <c r="A4" s="461" t="s">
        <v>140</v>
      </c>
      <c r="B4" s="462" t="s">
        <v>141</v>
      </c>
      <c r="C4" s="463" t="s">
        <v>142</v>
      </c>
      <c r="D4" s="464"/>
      <c r="E4" s="465"/>
      <c r="F4" s="463" t="s">
        <v>22</v>
      </c>
      <c r="G4" s="466"/>
      <c r="H4" s="467"/>
      <c r="I4" s="463" t="s">
        <v>25</v>
      </c>
      <c r="J4" s="464"/>
      <c r="K4" s="465"/>
    </row>
    <row r="5" spans="1:11" s="468" customFormat="1" ht="29.25" customHeight="1">
      <c r="A5" s="469"/>
      <c r="B5" s="470"/>
      <c r="C5" s="471" t="s">
        <v>24</v>
      </c>
      <c r="D5" s="471" t="s">
        <v>143</v>
      </c>
      <c r="E5" s="471" t="s">
        <v>144</v>
      </c>
      <c r="F5" s="471" t="s">
        <v>24</v>
      </c>
      <c r="G5" s="471" t="s">
        <v>143</v>
      </c>
      <c r="H5" s="471" t="s">
        <v>144</v>
      </c>
      <c r="I5" s="471" t="s">
        <v>24</v>
      </c>
      <c r="J5" s="471" t="s">
        <v>143</v>
      </c>
      <c r="K5" s="471" t="s">
        <v>144</v>
      </c>
    </row>
    <row r="6" spans="1:11" s="474" customFormat="1" ht="11.25" customHeight="1">
      <c r="A6" s="472" t="s">
        <v>145</v>
      </c>
      <c r="B6" s="473" t="s">
        <v>146</v>
      </c>
      <c r="C6" s="472">
        <v>1</v>
      </c>
      <c r="D6" s="472">
        <v>2</v>
      </c>
      <c r="E6" s="472">
        <v>3</v>
      </c>
      <c r="F6" s="472">
        <v>4</v>
      </c>
      <c r="G6" s="472">
        <v>5</v>
      </c>
      <c r="H6" s="472">
        <v>6</v>
      </c>
      <c r="I6" s="472">
        <v>7</v>
      </c>
      <c r="J6" s="472">
        <v>8</v>
      </c>
      <c r="K6" s="472">
        <v>9</v>
      </c>
    </row>
    <row r="7" spans="1:11" s="478" customFormat="1" ht="25.5">
      <c r="A7" s="475"/>
      <c r="B7" s="476" t="s">
        <v>139</v>
      </c>
      <c r="C7" s="477">
        <v>34226</v>
      </c>
      <c r="D7" s="477">
        <v>22165</v>
      </c>
      <c r="E7" s="477">
        <v>12061</v>
      </c>
      <c r="F7" s="477">
        <v>42402</v>
      </c>
      <c r="G7" s="477">
        <v>27649</v>
      </c>
      <c r="H7" s="477">
        <v>14753</v>
      </c>
      <c r="I7" s="477">
        <v>-8176</v>
      </c>
      <c r="J7" s="477">
        <v>-5484</v>
      </c>
      <c r="K7" s="477">
        <v>-2692</v>
      </c>
    </row>
    <row r="8" spans="1:11" ht="24" customHeight="1">
      <c r="A8" s="479"/>
      <c r="B8" s="480" t="s">
        <v>147</v>
      </c>
      <c r="C8" s="481">
        <v>10304</v>
      </c>
      <c r="D8" s="481">
        <v>3621</v>
      </c>
      <c r="E8" s="481">
        <v>6683</v>
      </c>
      <c r="F8" s="481">
        <v>13112</v>
      </c>
      <c r="G8" s="481">
        <v>3966</v>
      </c>
      <c r="H8" s="481">
        <v>9146</v>
      </c>
      <c r="I8" s="481">
        <v>-2808</v>
      </c>
      <c r="J8" s="481">
        <v>-345</v>
      </c>
      <c r="K8" s="481">
        <v>-2463</v>
      </c>
    </row>
    <row r="9" spans="1:11" s="478" customFormat="1" ht="12.75">
      <c r="A9" s="475"/>
      <c r="B9" s="476" t="s">
        <v>148</v>
      </c>
      <c r="C9" s="477">
        <v>3094</v>
      </c>
      <c r="D9" s="477">
        <v>883</v>
      </c>
      <c r="E9" s="477">
        <v>2211</v>
      </c>
      <c r="F9" s="477">
        <v>4721</v>
      </c>
      <c r="G9" s="477">
        <v>1119</v>
      </c>
      <c r="H9" s="477">
        <v>3602</v>
      </c>
      <c r="I9" s="477">
        <v>-1627</v>
      </c>
      <c r="J9" s="477">
        <v>-236</v>
      </c>
      <c r="K9" s="477">
        <v>-1391</v>
      </c>
    </row>
    <row r="10" spans="1:11" ht="12.75">
      <c r="A10" s="479"/>
      <c r="B10" s="480" t="s">
        <v>149</v>
      </c>
      <c r="C10" s="481">
        <v>85</v>
      </c>
      <c r="D10" s="481">
        <v>85</v>
      </c>
      <c r="E10" s="481">
        <v>0</v>
      </c>
      <c r="F10" s="481">
        <v>219</v>
      </c>
      <c r="G10" s="481">
        <v>219</v>
      </c>
      <c r="H10" s="481">
        <v>0</v>
      </c>
      <c r="I10" s="481">
        <v>-134</v>
      </c>
      <c r="J10" s="481">
        <v>-134</v>
      </c>
      <c r="K10" s="481">
        <v>0</v>
      </c>
    </row>
    <row r="11" spans="1:11" ht="12.75">
      <c r="A11" s="479"/>
      <c r="B11" s="480" t="s">
        <v>150</v>
      </c>
      <c r="C11" s="481">
        <v>395</v>
      </c>
      <c r="D11" s="481">
        <v>395</v>
      </c>
      <c r="E11" s="481">
        <v>0</v>
      </c>
      <c r="F11" s="481">
        <v>501</v>
      </c>
      <c r="G11" s="481">
        <v>501</v>
      </c>
      <c r="H11" s="481">
        <v>0</v>
      </c>
      <c r="I11" s="481">
        <v>-106</v>
      </c>
      <c r="J11" s="481">
        <v>-106</v>
      </c>
      <c r="K11" s="481">
        <v>0</v>
      </c>
    </row>
    <row r="12" spans="1:11" ht="12.75">
      <c r="A12" s="479"/>
      <c r="B12" s="480" t="s">
        <v>151</v>
      </c>
      <c r="C12" s="481">
        <v>403</v>
      </c>
      <c r="D12" s="481">
        <v>403</v>
      </c>
      <c r="E12" s="481">
        <v>0</v>
      </c>
      <c r="F12" s="481">
        <v>399</v>
      </c>
      <c r="G12" s="481">
        <v>399</v>
      </c>
      <c r="H12" s="481">
        <v>0</v>
      </c>
      <c r="I12" s="481">
        <v>4</v>
      </c>
      <c r="J12" s="481">
        <v>4</v>
      </c>
      <c r="K12" s="481">
        <v>0</v>
      </c>
    </row>
    <row r="13" spans="1:11" s="478" customFormat="1" ht="12.75">
      <c r="A13" s="482"/>
      <c r="B13" s="476" t="s">
        <v>152</v>
      </c>
      <c r="C13" s="477">
        <v>512</v>
      </c>
      <c r="D13" s="477">
        <v>215</v>
      </c>
      <c r="E13" s="477">
        <v>297</v>
      </c>
      <c r="F13" s="477">
        <v>827</v>
      </c>
      <c r="G13" s="477">
        <v>371</v>
      </c>
      <c r="H13" s="477">
        <v>456</v>
      </c>
      <c r="I13" s="477">
        <v>-315</v>
      </c>
      <c r="J13" s="477">
        <v>-156</v>
      </c>
      <c r="K13" s="477">
        <v>-159</v>
      </c>
    </row>
    <row r="14" spans="1:11" ht="12.75">
      <c r="A14" s="479"/>
      <c r="B14" s="480" t="s">
        <v>153</v>
      </c>
      <c r="C14" s="481">
        <v>215</v>
      </c>
      <c r="D14" s="481">
        <v>215</v>
      </c>
      <c r="E14" s="481">
        <v>0</v>
      </c>
      <c r="F14" s="481">
        <v>371</v>
      </c>
      <c r="G14" s="481">
        <v>371</v>
      </c>
      <c r="H14" s="481">
        <v>0</v>
      </c>
      <c r="I14" s="481">
        <v>-156</v>
      </c>
      <c r="J14" s="481">
        <v>-156</v>
      </c>
      <c r="K14" s="481">
        <v>0</v>
      </c>
    </row>
    <row r="15" spans="1:11" s="478" customFormat="1" ht="12.75">
      <c r="A15" s="475"/>
      <c r="B15" s="476" t="s">
        <v>154</v>
      </c>
      <c r="C15" s="477">
        <v>266</v>
      </c>
      <c r="D15" s="477">
        <v>86</v>
      </c>
      <c r="E15" s="477">
        <v>180</v>
      </c>
      <c r="F15" s="477">
        <v>500</v>
      </c>
      <c r="G15" s="477">
        <v>159</v>
      </c>
      <c r="H15" s="477">
        <v>341</v>
      </c>
      <c r="I15" s="477">
        <v>-234</v>
      </c>
      <c r="J15" s="477">
        <v>-73</v>
      </c>
      <c r="K15" s="477">
        <v>-161</v>
      </c>
    </row>
    <row r="16" spans="1:11" ht="12.75">
      <c r="A16" s="479"/>
      <c r="B16" s="480" t="s">
        <v>155</v>
      </c>
      <c r="C16" s="481">
        <v>86</v>
      </c>
      <c r="D16" s="481">
        <v>86</v>
      </c>
      <c r="E16" s="481">
        <v>0</v>
      </c>
      <c r="F16" s="481">
        <v>159</v>
      </c>
      <c r="G16" s="481">
        <v>159</v>
      </c>
      <c r="H16" s="481">
        <v>0</v>
      </c>
      <c r="I16" s="481">
        <v>-73</v>
      </c>
      <c r="J16" s="481">
        <v>-73</v>
      </c>
      <c r="K16" s="481">
        <v>0</v>
      </c>
    </row>
    <row r="17" spans="1:11" s="478" customFormat="1" ht="15" customHeight="1">
      <c r="A17" s="475"/>
      <c r="B17" s="476" t="s">
        <v>156</v>
      </c>
      <c r="C17" s="477">
        <v>914</v>
      </c>
      <c r="D17" s="477">
        <v>418</v>
      </c>
      <c r="E17" s="477">
        <v>496</v>
      </c>
      <c r="F17" s="477">
        <v>750</v>
      </c>
      <c r="G17" s="477">
        <v>338</v>
      </c>
      <c r="H17" s="477">
        <v>412</v>
      </c>
      <c r="I17" s="477">
        <v>164</v>
      </c>
      <c r="J17" s="477">
        <v>80</v>
      </c>
      <c r="K17" s="477">
        <v>84</v>
      </c>
    </row>
    <row r="18" spans="1:11" ht="12.75">
      <c r="A18" s="479"/>
      <c r="B18" s="480" t="s">
        <v>157</v>
      </c>
      <c r="C18" s="481">
        <v>303</v>
      </c>
      <c r="D18" s="481">
        <v>303</v>
      </c>
      <c r="E18" s="481">
        <v>0</v>
      </c>
      <c r="F18" s="481">
        <v>244</v>
      </c>
      <c r="G18" s="481">
        <v>244</v>
      </c>
      <c r="H18" s="481">
        <v>0</v>
      </c>
      <c r="I18" s="481">
        <v>59</v>
      </c>
      <c r="J18" s="481">
        <v>59</v>
      </c>
      <c r="K18" s="481">
        <v>0</v>
      </c>
    </row>
    <row r="19" spans="1:11" ht="12.75">
      <c r="A19" s="479"/>
      <c r="B19" s="480" t="s">
        <v>158</v>
      </c>
      <c r="C19" s="481">
        <v>115</v>
      </c>
      <c r="D19" s="481">
        <v>115</v>
      </c>
      <c r="E19" s="481">
        <v>0</v>
      </c>
      <c r="F19" s="481">
        <v>94</v>
      </c>
      <c r="G19" s="481">
        <v>94</v>
      </c>
      <c r="H19" s="481">
        <v>0</v>
      </c>
      <c r="I19" s="481">
        <v>21</v>
      </c>
      <c r="J19" s="481">
        <v>21</v>
      </c>
      <c r="K19" s="481">
        <v>0</v>
      </c>
    </row>
    <row r="20" spans="1:11" s="478" customFormat="1" ht="12.75">
      <c r="A20" s="475"/>
      <c r="B20" s="476" t="s">
        <v>159</v>
      </c>
      <c r="C20" s="477">
        <v>310</v>
      </c>
      <c r="D20" s="477">
        <v>118</v>
      </c>
      <c r="E20" s="477">
        <v>192</v>
      </c>
      <c r="F20" s="477">
        <v>490</v>
      </c>
      <c r="G20" s="477">
        <v>143</v>
      </c>
      <c r="H20" s="477">
        <v>347</v>
      </c>
      <c r="I20" s="477">
        <v>-180</v>
      </c>
      <c r="J20" s="477">
        <v>-25</v>
      </c>
      <c r="K20" s="477">
        <v>-155</v>
      </c>
    </row>
    <row r="21" spans="1:11" ht="12.75">
      <c r="A21" s="479"/>
      <c r="B21" s="480" t="s">
        <v>160</v>
      </c>
      <c r="C21" s="481">
        <v>118</v>
      </c>
      <c r="D21" s="481">
        <v>118</v>
      </c>
      <c r="E21" s="481">
        <v>0</v>
      </c>
      <c r="F21" s="481">
        <v>143</v>
      </c>
      <c r="G21" s="481">
        <v>143</v>
      </c>
      <c r="H21" s="481">
        <v>0</v>
      </c>
      <c r="I21" s="481">
        <v>-25</v>
      </c>
      <c r="J21" s="481">
        <v>-25</v>
      </c>
      <c r="K21" s="481">
        <v>0</v>
      </c>
    </row>
    <row r="22" spans="1:11" s="478" customFormat="1" ht="12.75">
      <c r="A22" s="475"/>
      <c r="B22" s="476" t="s">
        <v>161</v>
      </c>
      <c r="C22" s="477">
        <v>492</v>
      </c>
      <c r="D22" s="477">
        <v>52</v>
      </c>
      <c r="E22" s="477">
        <v>440</v>
      </c>
      <c r="F22" s="477">
        <v>972</v>
      </c>
      <c r="G22" s="477">
        <v>125</v>
      </c>
      <c r="H22" s="477">
        <v>847</v>
      </c>
      <c r="I22" s="477">
        <v>-480</v>
      </c>
      <c r="J22" s="477">
        <v>-73</v>
      </c>
      <c r="K22" s="477">
        <v>-407</v>
      </c>
    </row>
    <row r="23" spans="1:11" ht="12.75">
      <c r="A23" s="479"/>
      <c r="B23" s="480" t="s">
        <v>162</v>
      </c>
      <c r="C23" s="481">
        <v>52</v>
      </c>
      <c r="D23" s="481">
        <v>52</v>
      </c>
      <c r="E23" s="481">
        <v>0</v>
      </c>
      <c r="F23" s="481">
        <v>125</v>
      </c>
      <c r="G23" s="481">
        <v>125</v>
      </c>
      <c r="H23" s="481">
        <v>0</v>
      </c>
      <c r="I23" s="481">
        <v>-73</v>
      </c>
      <c r="J23" s="481">
        <v>-73</v>
      </c>
      <c r="K23" s="481">
        <v>0</v>
      </c>
    </row>
    <row r="24" spans="1:11" s="478" customFormat="1" ht="12.75">
      <c r="A24" s="475"/>
      <c r="B24" s="476" t="s">
        <v>163</v>
      </c>
      <c r="C24" s="477">
        <v>278</v>
      </c>
      <c r="D24" s="477">
        <v>0</v>
      </c>
      <c r="E24" s="477">
        <v>278</v>
      </c>
      <c r="F24" s="477">
        <v>243</v>
      </c>
      <c r="G24" s="477">
        <v>0</v>
      </c>
      <c r="H24" s="477">
        <v>243</v>
      </c>
      <c r="I24" s="477">
        <v>35</v>
      </c>
      <c r="J24" s="477">
        <v>0</v>
      </c>
      <c r="K24" s="477">
        <v>35</v>
      </c>
    </row>
    <row r="25" spans="1:11" s="478" customFormat="1" ht="28.5" customHeight="1">
      <c r="A25" s="475"/>
      <c r="B25" s="476" t="s">
        <v>164</v>
      </c>
      <c r="C25" s="477">
        <v>1002</v>
      </c>
      <c r="D25" s="477">
        <v>190</v>
      </c>
      <c r="E25" s="477">
        <v>812</v>
      </c>
      <c r="F25" s="477">
        <v>888</v>
      </c>
      <c r="G25" s="477">
        <v>175</v>
      </c>
      <c r="H25" s="477">
        <v>713</v>
      </c>
      <c r="I25" s="477">
        <v>114</v>
      </c>
      <c r="J25" s="477">
        <v>15</v>
      </c>
      <c r="K25" s="477">
        <v>99</v>
      </c>
    </row>
    <row r="26" spans="1:11" ht="12.75">
      <c r="A26" s="479"/>
      <c r="B26" s="480" t="s">
        <v>165</v>
      </c>
      <c r="C26" s="481">
        <v>190</v>
      </c>
      <c r="D26" s="481">
        <v>190</v>
      </c>
      <c r="E26" s="481">
        <v>0</v>
      </c>
      <c r="F26" s="481">
        <v>175</v>
      </c>
      <c r="G26" s="481">
        <v>175</v>
      </c>
      <c r="H26" s="481">
        <v>0</v>
      </c>
      <c r="I26" s="481">
        <v>15</v>
      </c>
      <c r="J26" s="481">
        <v>15</v>
      </c>
      <c r="K26" s="481">
        <v>0</v>
      </c>
    </row>
    <row r="27" spans="1:11" s="478" customFormat="1" ht="25.5">
      <c r="A27" s="475"/>
      <c r="B27" s="476" t="s">
        <v>166</v>
      </c>
      <c r="C27" s="477">
        <v>432</v>
      </c>
      <c r="D27" s="477">
        <v>263</v>
      </c>
      <c r="E27" s="477">
        <v>169</v>
      </c>
      <c r="F27" s="477">
        <v>484</v>
      </c>
      <c r="G27" s="477">
        <v>229</v>
      </c>
      <c r="H27" s="477">
        <v>255</v>
      </c>
      <c r="I27" s="477">
        <v>-52</v>
      </c>
      <c r="J27" s="477">
        <v>34</v>
      </c>
      <c r="K27" s="477">
        <v>-86</v>
      </c>
    </row>
    <row r="28" spans="1:11" ht="12.75">
      <c r="A28" s="483"/>
      <c r="B28" s="484" t="s">
        <v>167</v>
      </c>
      <c r="C28" s="481">
        <v>263</v>
      </c>
      <c r="D28" s="481">
        <v>263</v>
      </c>
      <c r="E28" s="481">
        <v>0</v>
      </c>
      <c r="F28" s="481">
        <v>229</v>
      </c>
      <c r="G28" s="481">
        <v>229</v>
      </c>
      <c r="H28" s="481">
        <v>0</v>
      </c>
      <c r="I28" s="481">
        <v>34</v>
      </c>
      <c r="J28" s="481">
        <v>34</v>
      </c>
      <c r="K28" s="477">
        <v>0</v>
      </c>
    </row>
    <row r="29" spans="1:11" s="478" customFormat="1" ht="12.75">
      <c r="A29" s="475"/>
      <c r="B29" s="476" t="s">
        <v>168</v>
      </c>
      <c r="C29" s="477">
        <v>647</v>
      </c>
      <c r="D29" s="477">
        <v>187</v>
      </c>
      <c r="E29" s="477">
        <v>460</v>
      </c>
      <c r="F29" s="477">
        <v>597</v>
      </c>
      <c r="G29" s="477">
        <v>150</v>
      </c>
      <c r="H29" s="477">
        <v>447</v>
      </c>
      <c r="I29" s="477">
        <v>50</v>
      </c>
      <c r="J29" s="477">
        <v>37</v>
      </c>
      <c r="K29" s="477">
        <v>13</v>
      </c>
    </row>
    <row r="30" spans="1:11" ht="12.75">
      <c r="A30" s="479"/>
      <c r="B30" s="480" t="s">
        <v>169</v>
      </c>
      <c r="C30" s="481">
        <v>187</v>
      </c>
      <c r="D30" s="481">
        <v>187</v>
      </c>
      <c r="E30" s="481">
        <v>0</v>
      </c>
      <c r="F30" s="481">
        <v>150</v>
      </c>
      <c r="G30" s="481">
        <v>150</v>
      </c>
      <c r="H30" s="481">
        <v>0</v>
      </c>
      <c r="I30" s="481">
        <v>37</v>
      </c>
      <c r="J30" s="481">
        <v>37</v>
      </c>
      <c r="K30" s="481">
        <v>0</v>
      </c>
    </row>
    <row r="31" spans="1:11" s="478" customFormat="1" ht="12.75">
      <c r="A31" s="475"/>
      <c r="B31" s="476" t="s">
        <v>170</v>
      </c>
      <c r="C31" s="477">
        <v>996</v>
      </c>
      <c r="D31" s="477">
        <v>598</v>
      </c>
      <c r="E31" s="477">
        <v>398</v>
      </c>
      <c r="F31" s="477">
        <v>1062</v>
      </c>
      <c r="G31" s="477">
        <v>552</v>
      </c>
      <c r="H31" s="477">
        <v>510</v>
      </c>
      <c r="I31" s="477">
        <v>-66</v>
      </c>
      <c r="J31" s="477">
        <v>46</v>
      </c>
      <c r="K31" s="477">
        <v>-112</v>
      </c>
    </row>
    <row r="32" spans="1:11" ht="12.75">
      <c r="A32" s="475"/>
      <c r="B32" s="484" t="s">
        <v>171</v>
      </c>
      <c r="C32" s="481">
        <v>354</v>
      </c>
      <c r="D32" s="481">
        <v>354</v>
      </c>
      <c r="E32" s="481">
        <v>0</v>
      </c>
      <c r="F32" s="481">
        <v>348</v>
      </c>
      <c r="G32" s="481">
        <v>348</v>
      </c>
      <c r="H32" s="481">
        <v>0</v>
      </c>
      <c r="I32" s="481">
        <v>6</v>
      </c>
      <c r="J32" s="481">
        <v>6</v>
      </c>
      <c r="K32" s="481">
        <v>0</v>
      </c>
    </row>
    <row r="33" spans="1:11" ht="12.75">
      <c r="A33" s="479"/>
      <c r="B33" s="480" t="s">
        <v>172</v>
      </c>
      <c r="C33" s="481">
        <v>244</v>
      </c>
      <c r="D33" s="481">
        <v>244</v>
      </c>
      <c r="E33" s="481">
        <v>0</v>
      </c>
      <c r="F33" s="481">
        <v>204</v>
      </c>
      <c r="G33" s="481">
        <v>204</v>
      </c>
      <c r="H33" s="481">
        <v>0</v>
      </c>
      <c r="I33" s="481">
        <v>40</v>
      </c>
      <c r="J33" s="481">
        <v>40</v>
      </c>
      <c r="K33" s="481">
        <v>0</v>
      </c>
    </row>
    <row r="34" spans="1:11" s="478" customFormat="1" ht="12.75">
      <c r="A34" s="475"/>
      <c r="B34" s="476" t="s">
        <v>173</v>
      </c>
      <c r="C34" s="477">
        <v>553</v>
      </c>
      <c r="D34" s="477">
        <v>247</v>
      </c>
      <c r="E34" s="477">
        <v>306</v>
      </c>
      <c r="F34" s="477">
        <v>680</v>
      </c>
      <c r="G34" s="477">
        <v>256</v>
      </c>
      <c r="H34" s="477">
        <v>424</v>
      </c>
      <c r="I34" s="477">
        <v>-127</v>
      </c>
      <c r="J34" s="477">
        <v>-9</v>
      </c>
      <c r="K34" s="477">
        <v>-118</v>
      </c>
    </row>
    <row r="35" spans="1:11" ht="12.75">
      <c r="A35" s="479"/>
      <c r="B35" s="480" t="s">
        <v>174</v>
      </c>
      <c r="C35" s="481">
        <v>247</v>
      </c>
      <c r="D35" s="481">
        <v>247</v>
      </c>
      <c r="E35" s="481">
        <v>0</v>
      </c>
      <c r="F35" s="481">
        <v>256</v>
      </c>
      <c r="G35" s="481">
        <v>256</v>
      </c>
      <c r="H35" s="481">
        <v>0</v>
      </c>
      <c r="I35" s="481">
        <v>-9</v>
      </c>
      <c r="J35" s="481">
        <v>-9</v>
      </c>
      <c r="K35" s="481">
        <v>0</v>
      </c>
    </row>
    <row r="36" spans="1:11" s="478" customFormat="1" ht="12.75">
      <c r="A36" s="475"/>
      <c r="B36" s="476" t="s">
        <v>175</v>
      </c>
      <c r="C36" s="477">
        <v>808</v>
      </c>
      <c r="D36" s="477">
        <v>364</v>
      </c>
      <c r="E36" s="477">
        <v>444</v>
      </c>
      <c r="F36" s="477">
        <v>898</v>
      </c>
      <c r="G36" s="477">
        <v>349</v>
      </c>
      <c r="H36" s="477">
        <v>549</v>
      </c>
      <c r="I36" s="477">
        <v>-90</v>
      </c>
      <c r="J36" s="477">
        <v>15</v>
      </c>
      <c r="K36" s="477">
        <v>-105</v>
      </c>
    </row>
    <row r="37" spans="1:11" ht="12.75">
      <c r="A37" s="479"/>
      <c r="B37" s="480" t="s">
        <v>176</v>
      </c>
      <c r="C37" s="481">
        <v>364</v>
      </c>
      <c r="D37" s="481">
        <v>364</v>
      </c>
      <c r="E37" s="481">
        <v>0</v>
      </c>
      <c r="F37" s="481">
        <v>349</v>
      </c>
      <c r="G37" s="481">
        <v>349</v>
      </c>
      <c r="H37" s="481">
        <v>0</v>
      </c>
      <c r="I37" s="481">
        <v>15</v>
      </c>
      <c r="J37" s="481">
        <v>15</v>
      </c>
      <c r="K37" s="481">
        <v>0</v>
      </c>
    </row>
    <row r="38" spans="1:11" ht="12.75">
      <c r="A38" s="479"/>
      <c r="B38" s="480" t="s">
        <v>177</v>
      </c>
      <c r="C38" s="481">
        <v>23922</v>
      </c>
      <c r="D38" s="481">
        <v>18544</v>
      </c>
      <c r="E38" s="481">
        <v>5378</v>
      </c>
      <c r="F38" s="481">
        <v>29290</v>
      </c>
      <c r="G38" s="481">
        <v>23683</v>
      </c>
      <c r="H38" s="481">
        <v>5607</v>
      </c>
      <c r="I38" s="481">
        <v>-5368</v>
      </c>
      <c r="J38" s="481">
        <v>-5139</v>
      </c>
      <c r="K38" s="481">
        <v>-229</v>
      </c>
    </row>
    <row r="39" spans="1:11" s="478" customFormat="1" ht="12.75">
      <c r="A39" s="475"/>
      <c r="B39" s="476" t="s">
        <v>178</v>
      </c>
      <c r="C39" s="477">
        <v>10660</v>
      </c>
      <c r="D39" s="477">
        <v>10660</v>
      </c>
      <c r="E39" s="477">
        <v>0</v>
      </c>
      <c r="F39" s="477">
        <v>14572</v>
      </c>
      <c r="G39" s="477">
        <v>14572</v>
      </c>
      <c r="H39" s="477">
        <v>0</v>
      </c>
      <c r="I39" s="477">
        <v>-3912</v>
      </c>
      <c r="J39" s="477">
        <v>-3912</v>
      </c>
      <c r="K39" s="477">
        <v>0</v>
      </c>
    </row>
    <row r="40" spans="1:11" ht="12.75">
      <c r="A40" s="479"/>
      <c r="B40" s="480" t="s">
        <v>179</v>
      </c>
      <c r="C40" s="481">
        <v>10660</v>
      </c>
      <c r="D40" s="481">
        <v>10660</v>
      </c>
      <c r="E40" s="481">
        <v>0</v>
      </c>
      <c r="F40" s="481">
        <v>14572</v>
      </c>
      <c r="G40" s="481">
        <v>14572</v>
      </c>
      <c r="H40" s="481">
        <v>0</v>
      </c>
      <c r="I40" s="481">
        <v>-3912</v>
      </c>
      <c r="J40" s="481">
        <v>-3912</v>
      </c>
      <c r="K40" s="481">
        <v>0</v>
      </c>
    </row>
    <row r="41" spans="1:11" s="478" customFormat="1" ht="12.75">
      <c r="A41" s="475"/>
      <c r="B41" s="476" t="s">
        <v>101</v>
      </c>
      <c r="C41" s="477">
        <v>647</v>
      </c>
      <c r="D41" s="477">
        <v>353</v>
      </c>
      <c r="E41" s="477">
        <v>294</v>
      </c>
      <c r="F41" s="477">
        <v>784</v>
      </c>
      <c r="G41" s="477">
        <v>469</v>
      </c>
      <c r="H41" s="477">
        <v>315</v>
      </c>
      <c r="I41" s="477">
        <v>-137</v>
      </c>
      <c r="J41" s="477">
        <v>-116</v>
      </c>
      <c r="K41" s="477">
        <v>-21</v>
      </c>
    </row>
    <row r="42" spans="1:11" ht="12.75">
      <c r="A42" s="479"/>
      <c r="B42" s="480" t="s">
        <v>67</v>
      </c>
      <c r="C42" s="481">
        <v>353</v>
      </c>
      <c r="D42" s="481">
        <v>353</v>
      </c>
      <c r="E42" s="481">
        <v>0</v>
      </c>
      <c r="F42" s="481">
        <v>469</v>
      </c>
      <c r="G42" s="481">
        <v>469</v>
      </c>
      <c r="H42" s="481">
        <v>0</v>
      </c>
      <c r="I42" s="481">
        <v>-116</v>
      </c>
      <c r="J42" s="481">
        <v>-116</v>
      </c>
      <c r="K42" s="481">
        <v>0</v>
      </c>
    </row>
    <row r="43" spans="1:11" s="478" customFormat="1" ht="12.75">
      <c r="A43" s="482"/>
      <c r="B43" s="476" t="s">
        <v>102</v>
      </c>
      <c r="C43" s="477">
        <v>1784</v>
      </c>
      <c r="D43" s="477">
        <v>1121</v>
      </c>
      <c r="E43" s="477">
        <v>663</v>
      </c>
      <c r="F43" s="477">
        <v>2035</v>
      </c>
      <c r="G43" s="477">
        <v>1324</v>
      </c>
      <c r="H43" s="477">
        <v>711</v>
      </c>
      <c r="I43" s="477">
        <v>-251</v>
      </c>
      <c r="J43" s="477">
        <v>-203</v>
      </c>
      <c r="K43" s="477">
        <v>-48</v>
      </c>
    </row>
    <row r="44" spans="1:11" ht="12.75">
      <c r="A44" s="479"/>
      <c r="B44" s="480" t="s">
        <v>64</v>
      </c>
      <c r="C44" s="481">
        <v>949</v>
      </c>
      <c r="D44" s="481">
        <v>949</v>
      </c>
      <c r="E44" s="481">
        <v>0</v>
      </c>
      <c r="F44" s="481">
        <v>1130</v>
      </c>
      <c r="G44" s="481">
        <v>1130</v>
      </c>
      <c r="H44" s="481">
        <v>0</v>
      </c>
      <c r="I44" s="481">
        <v>-181</v>
      </c>
      <c r="J44" s="481">
        <v>-181</v>
      </c>
      <c r="K44" s="481">
        <v>0</v>
      </c>
    </row>
    <row r="45" spans="1:11" ht="12.75">
      <c r="A45" s="479"/>
      <c r="B45" s="480" t="s">
        <v>180</v>
      </c>
      <c r="C45" s="481">
        <v>172</v>
      </c>
      <c r="D45" s="481">
        <v>172</v>
      </c>
      <c r="E45" s="481">
        <v>0</v>
      </c>
      <c r="F45" s="481">
        <v>194</v>
      </c>
      <c r="G45" s="481">
        <v>194</v>
      </c>
      <c r="H45" s="481">
        <v>0</v>
      </c>
      <c r="I45" s="481">
        <v>-22</v>
      </c>
      <c r="J45" s="481">
        <v>-22</v>
      </c>
      <c r="K45" s="481">
        <v>0</v>
      </c>
    </row>
    <row r="46" spans="1:11" s="478" customFormat="1" ht="12.75">
      <c r="A46" s="475"/>
      <c r="B46" s="476" t="s">
        <v>106</v>
      </c>
      <c r="C46" s="477">
        <v>1394</v>
      </c>
      <c r="D46" s="477">
        <v>296</v>
      </c>
      <c r="E46" s="477">
        <v>1098</v>
      </c>
      <c r="F46" s="477">
        <v>1356</v>
      </c>
      <c r="G46" s="477">
        <v>408</v>
      </c>
      <c r="H46" s="477">
        <v>948</v>
      </c>
      <c r="I46" s="477">
        <v>38</v>
      </c>
      <c r="J46" s="477">
        <v>-112</v>
      </c>
      <c r="K46" s="477">
        <v>150</v>
      </c>
    </row>
    <row r="47" spans="1:11" ht="12.75">
      <c r="A47" s="475"/>
      <c r="B47" s="484" t="s">
        <v>181</v>
      </c>
      <c r="C47" s="481">
        <v>296</v>
      </c>
      <c r="D47" s="481">
        <v>296</v>
      </c>
      <c r="E47" s="481">
        <v>0</v>
      </c>
      <c r="F47" s="481">
        <v>408</v>
      </c>
      <c r="G47" s="481">
        <v>408</v>
      </c>
      <c r="H47" s="481">
        <v>0</v>
      </c>
      <c r="I47" s="481">
        <v>-112</v>
      </c>
      <c r="J47" s="481">
        <v>-112</v>
      </c>
      <c r="K47" s="481">
        <v>0</v>
      </c>
    </row>
    <row r="48" spans="1:11" s="478" customFormat="1" ht="12.75">
      <c r="A48" s="475"/>
      <c r="B48" s="476" t="s">
        <v>68</v>
      </c>
      <c r="C48" s="477">
        <v>1808</v>
      </c>
      <c r="D48" s="477">
        <v>1122</v>
      </c>
      <c r="E48" s="477">
        <v>686</v>
      </c>
      <c r="F48" s="477">
        <v>1661</v>
      </c>
      <c r="G48" s="477">
        <v>1006</v>
      </c>
      <c r="H48" s="477">
        <v>655</v>
      </c>
      <c r="I48" s="477">
        <v>147</v>
      </c>
      <c r="J48" s="477">
        <v>116</v>
      </c>
      <c r="K48" s="477">
        <v>31</v>
      </c>
    </row>
    <row r="49" spans="1:11" ht="12.75">
      <c r="A49" s="479"/>
      <c r="B49" s="480" t="s">
        <v>20</v>
      </c>
      <c r="C49" s="481">
        <v>1122</v>
      </c>
      <c r="D49" s="481">
        <v>1122</v>
      </c>
      <c r="E49" s="481">
        <v>0</v>
      </c>
      <c r="F49" s="481">
        <v>1006</v>
      </c>
      <c r="G49" s="481">
        <v>1006</v>
      </c>
      <c r="H49" s="481">
        <v>0</v>
      </c>
      <c r="I49" s="481">
        <v>116</v>
      </c>
      <c r="J49" s="481">
        <v>116</v>
      </c>
      <c r="K49" s="481">
        <v>0</v>
      </c>
    </row>
    <row r="50" spans="1:11" s="478" customFormat="1" ht="12.75">
      <c r="A50" s="475"/>
      <c r="B50" s="476" t="s">
        <v>103</v>
      </c>
      <c r="C50" s="477">
        <v>1213</v>
      </c>
      <c r="D50" s="477">
        <v>544</v>
      </c>
      <c r="E50" s="477">
        <v>669</v>
      </c>
      <c r="F50" s="477">
        <v>1301</v>
      </c>
      <c r="G50" s="477">
        <v>483</v>
      </c>
      <c r="H50" s="477">
        <v>818</v>
      </c>
      <c r="I50" s="477">
        <v>-88</v>
      </c>
      <c r="J50" s="477">
        <v>61</v>
      </c>
      <c r="K50" s="477">
        <v>-149</v>
      </c>
    </row>
    <row r="51" spans="1:11" ht="12.75">
      <c r="A51" s="479"/>
      <c r="B51" s="480" t="s">
        <v>182</v>
      </c>
      <c r="C51" s="481">
        <v>544</v>
      </c>
      <c r="D51" s="481">
        <v>544</v>
      </c>
      <c r="E51" s="481">
        <v>0</v>
      </c>
      <c r="F51" s="481">
        <v>483</v>
      </c>
      <c r="G51" s="481">
        <v>483</v>
      </c>
      <c r="H51" s="481">
        <v>0</v>
      </c>
      <c r="I51" s="481">
        <v>61</v>
      </c>
      <c r="J51" s="481">
        <v>61</v>
      </c>
      <c r="K51" s="481">
        <v>0</v>
      </c>
    </row>
    <row r="52" spans="1:11" s="478" customFormat="1" ht="12.75">
      <c r="A52" s="475"/>
      <c r="B52" s="476" t="s">
        <v>69</v>
      </c>
      <c r="C52" s="477">
        <v>3967</v>
      </c>
      <c r="D52" s="477">
        <v>3163</v>
      </c>
      <c r="E52" s="477">
        <v>804</v>
      </c>
      <c r="F52" s="477">
        <v>5123</v>
      </c>
      <c r="G52" s="477">
        <v>4108</v>
      </c>
      <c r="H52" s="477">
        <v>1015</v>
      </c>
      <c r="I52" s="477">
        <v>-1156</v>
      </c>
      <c r="J52" s="477">
        <v>-945</v>
      </c>
      <c r="K52" s="477">
        <v>-211</v>
      </c>
    </row>
    <row r="53" spans="1:11" ht="12.75">
      <c r="A53" s="479"/>
      <c r="B53" s="480" t="s">
        <v>65</v>
      </c>
      <c r="C53" s="481">
        <v>3163</v>
      </c>
      <c r="D53" s="481">
        <v>3163</v>
      </c>
      <c r="E53" s="481">
        <v>0</v>
      </c>
      <c r="F53" s="481">
        <v>4108</v>
      </c>
      <c r="G53" s="481">
        <v>4108</v>
      </c>
      <c r="H53" s="481">
        <v>0</v>
      </c>
      <c r="I53" s="481">
        <v>-945</v>
      </c>
      <c r="J53" s="481">
        <v>-945</v>
      </c>
      <c r="K53" s="481">
        <v>0</v>
      </c>
    </row>
    <row r="54" spans="1:11" s="478" customFormat="1" ht="12.75">
      <c r="A54" s="475"/>
      <c r="B54" s="476" t="s">
        <v>104</v>
      </c>
      <c r="C54" s="477">
        <v>1290</v>
      </c>
      <c r="D54" s="477">
        <v>668</v>
      </c>
      <c r="E54" s="477">
        <v>622</v>
      </c>
      <c r="F54" s="477">
        <v>1392</v>
      </c>
      <c r="G54" s="477">
        <v>711</v>
      </c>
      <c r="H54" s="477">
        <v>681</v>
      </c>
      <c r="I54" s="477">
        <v>-102</v>
      </c>
      <c r="J54" s="477">
        <v>-43</v>
      </c>
      <c r="K54" s="477">
        <v>-59</v>
      </c>
    </row>
    <row r="55" spans="1:11" ht="12.75">
      <c r="A55" s="475"/>
      <c r="B55" s="484" t="s">
        <v>66</v>
      </c>
      <c r="C55" s="481">
        <v>572</v>
      </c>
      <c r="D55" s="481">
        <v>572</v>
      </c>
      <c r="E55" s="481">
        <v>0</v>
      </c>
      <c r="F55" s="481">
        <v>619</v>
      </c>
      <c r="G55" s="481">
        <v>619</v>
      </c>
      <c r="H55" s="481">
        <v>0</v>
      </c>
      <c r="I55" s="481">
        <v>-47</v>
      </c>
      <c r="J55" s="481">
        <v>-47</v>
      </c>
      <c r="K55" s="481">
        <v>0</v>
      </c>
    </row>
    <row r="56" spans="1:11" ht="12.75">
      <c r="A56" s="479"/>
      <c r="B56" s="480" t="s">
        <v>183</v>
      </c>
      <c r="C56" s="481">
        <v>96</v>
      </c>
      <c r="D56" s="481">
        <v>96</v>
      </c>
      <c r="E56" s="481">
        <v>0</v>
      </c>
      <c r="F56" s="481">
        <v>92</v>
      </c>
      <c r="G56" s="481">
        <v>92</v>
      </c>
      <c r="H56" s="481">
        <v>0</v>
      </c>
      <c r="I56" s="481">
        <v>4</v>
      </c>
      <c r="J56" s="481">
        <v>4</v>
      </c>
      <c r="K56" s="481">
        <v>0</v>
      </c>
    </row>
    <row r="57" spans="1:11" s="478" customFormat="1" ht="12.75">
      <c r="A57" s="475"/>
      <c r="B57" s="476" t="s">
        <v>105</v>
      </c>
      <c r="C57" s="477">
        <v>1159</v>
      </c>
      <c r="D57" s="477">
        <v>617</v>
      </c>
      <c r="E57" s="477">
        <v>542</v>
      </c>
      <c r="F57" s="477">
        <v>1066</v>
      </c>
      <c r="G57" s="477">
        <v>602</v>
      </c>
      <c r="H57" s="477">
        <v>464</v>
      </c>
      <c r="I57" s="477">
        <v>93</v>
      </c>
      <c r="J57" s="477">
        <v>15</v>
      </c>
      <c r="K57" s="477">
        <v>78</v>
      </c>
    </row>
    <row r="58" spans="1:11" ht="12.75">
      <c r="A58" s="483"/>
      <c r="B58" s="484" t="s">
        <v>184</v>
      </c>
      <c r="C58" s="481">
        <v>422</v>
      </c>
      <c r="D58" s="481">
        <v>422</v>
      </c>
      <c r="E58" s="481">
        <v>0</v>
      </c>
      <c r="F58" s="481">
        <v>436</v>
      </c>
      <c r="G58" s="481">
        <v>436</v>
      </c>
      <c r="H58" s="481">
        <v>0</v>
      </c>
      <c r="I58" s="481">
        <v>-14</v>
      </c>
      <c r="J58" s="481">
        <v>-14</v>
      </c>
      <c r="K58" s="477">
        <v>0</v>
      </c>
    </row>
    <row r="59" spans="1:11" ht="12.75">
      <c r="A59" s="479"/>
      <c r="B59" s="480" t="s">
        <v>185</v>
      </c>
      <c r="C59" s="481">
        <v>124</v>
      </c>
      <c r="D59" s="481">
        <v>124</v>
      </c>
      <c r="E59" s="481">
        <v>0</v>
      </c>
      <c r="F59" s="481">
        <v>91</v>
      </c>
      <c r="G59" s="481">
        <v>91</v>
      </c>
      <c r="H59" s="481">
        <v>0</v>
      </c>
      <c r="I59" s="481">
        <v>33</v>
      </c>
      <c r="J59" s="481">
        <v>33</v>
      </c>
      <c r="K59" s="481">
        <v>0</v>
      </c>
    </row>
    <row r="60" spans="1:11" ht="12.75">
      <c r="A60" s="479"/>
      <c r="B60" s="480" t="s">
        <v>186</v>
      </c>
      <c r="C60" s="481">
        <v>71</v>
      </c>
      <c r="D60" s="481">
        <v>71</v>
      </c>
      <c r="E60" s="481">
        <v>0</v>
      </c>
      <c r="F60" s="481">
        <v>75</v>
      </c>
      <c r="G60" s="481">
        <v>75</v>
      </c>
      <c r="H60" s="481">
        <v>0</v>
      </c>
      <c r="I60" s="481">
        <v>-4</v>
      </c>
      <c r="J60" s="481">
        <v>-4</v>
      </c>
      <c r="K60" s="481">
        <v>0</v>
      </c>
    </row>
    <row r="61" ht="12.75">
      <c r="A61" s="479"/>
    </row>
    <row r="62" ht="12.75">
      <c r="A62" s="479"/>
    </row>
    <row r="63" ht="12.75">
      <c r="A63" s="479"/>
    </row>
    <row r="64" ht="12.75">
      <c r="A64" s="479"/>
    </row>
    <row r="65" ht="12.75">
      <c r="A65" s="479"/>
    </row>
    <row r="66" ht="12.75">
      <c r="A66" s="479"/>
    </row>
    <row r="67" ht="12.75">
      <c r="A67" s="479"/>
    </row>
    <row r="68" spans="1:2" ht="12.75">
      <c r="A68" s="475"/>
      <c r="B68" s="478"/>
    </row>
    <row r="69" ht="12.75">
      <c r="A69" s="479"/>
    </row>
    <row r="70" ht="12.75">
      <c r="A70" s="479"/>
    </row>
    <row r="71" ht="12.75">
      <c r="A71" s="479"/>
    </row>
    <row r="72" ht="12.75">
      <c r="A72" s="479"/>
    </row>
    <row r="73" spans="1:11" ht="12.75">
      <c r="A73" s="483"/>
      <c r="B73" s="485"/>
      <c r="K73" s="478"/>
    </row>
    <row r="74" ht="12.75">
      <c r="A74" s="479"/>
    </row>
    <row r="75" ht="12.75">
      <c r="A75" s="479"/>
    </row>
    <row r="76" ht="12.75">
      <c r="A76" s="479"/>
    </row>
    <row r="77" ht="12.75">
      <c r="A77" s="479"/>
    </row>
    <row r="78" spans="1:2" ht="12.75">
      <c r="A78" s="475"/>
      <c r="B78" s="478"/>
    </row>
    <row r="79" spans="1:2" ht="12.75">
      <c r="A79" s="475"/>
      <c r="B79" s="478"/>
    </row>
    <row r="80" ht="12.75">
      <c r="A80" s="479"/>
    </row>
    <row r="81" ht="12.75">
      <c r="A81" s="479"/>
    </row>
    <row r="82" ht="12.75">
      <c r="A82" s="479"/>
    </row>
    <row r="83" ht="12.75">
      <c r="A83" s="479"/>
    </row>
    <row r="84" ht="12.75">
      <c r="A84" s="479"/>
    </row>
    <row r="85" ht="12.75">
      <c r="A85" s="479"/>
    </row>
    <row r="86" ht="12.75">
      <c r="A86" s="479"/>
    </row>
    <row r="87" ht="12.75">
      <c r="A87" s="479"/>
    </row>
    <row r="88" spans="1:11" ht="12.75">
      <c r="A88" s="483"/>
      <c r="B88" s="485"/>
      <c r="K88" s="478"/>
    </row>
    <row r="89" ht="12.75">
      <c r="A89" s="479"/>
    </row>
    <row r="90" spans="1:2" ht="12.75">
      <c r="A90" s="475"/>
      <c r="B90" s="478"/>
    </row>
    <row r="91" ht="12.75">
      <c r="A91" s="479"/>
    </row>
    <row r="92" ht="12.75">
      <c r="A92" s="479"/>
    </row>
    <row r="93" ht="12.75">
      <c r="A93" s="479"/>
    </row>
    <row r="94" ht="12.75">
      <c r="A94" s="479"/>
    </row>
    <row r="95" ht="12.75">
      <c r="A95" s="479"/>
    </row>
    <row r="96" ht="12.75">
      <c r="A96" s="479"/>
    </row>
    <row r="97" ht="12.75">
      <c r="A97" s="479"/>
    </row>
    <row r="98" ht="12.75">
      <c r="A98" s="479"/>
    </row>
    <row r="99" ht="12.75">
      <c r="A99" s="479"/>
    </row>
    <row r="100" ht="12.75">
      <c r="A100" s="479"/>
    </row>
    <row r="101" ht="12.75">
      <c r="A101" s="479"/>
    </row>
    <row r="102" ht="12.75">
      <c r="A102" s="479"/>
    </row>
    <row r="103" ht="12.75">
      <c r="A103" s="486"/>
    </row>
    <row r="104" ht="12.75">
      <c r="A104" s="486"/>
    </row>
    <row r="105" ht="12.75">
      <c r="A105" s="486"/>
    </row>
    <row r="106" ht="12.75">
      <c r="A106" s="486"/>
    </row>
    <row r="107" ht="12.75">
      <c r="A107" s="486"/>
    </row>
    <row r="108" ht="12.75">
      <c r="A108" s="486"/>
    </row>
    <row r="109" ht="12.75">
      <c r="A109" s="486"/>
    </row>
    <row r="110" ht="12.75">
      <c r="A110" s="486"/>
    </row>
    <row r="111" ht="12.75">
      <c r="A111" s="486"/>
    </row>
    <row r="112" ht="12.75">
      <c r="A112" s="486"/>
    </row>
    <row r="113" ht="12.75">
      <c r="A113" s="486"/>
    </row>
    <row r="114" ht="12.75">
      <c r="A114" s="486"/>
    </row>
    <row r="115" ht="12.75">
      <c r="A115" s="486"/>
    </row>
    <row r="116" ht="12.75">
      <c r="A116" s="486"/>
    </row>
    <row r="117" ht="12.75">
      <c r="A117" s="486"/>
    </row>
    <row r="118" ht="12.75">
      <c r="A118" s="486"/>
    </row>
    <row r="119" ht="12.75">
      <c r="A119" s="486"/>
    </row>
    <row r="120" ht="12.75">
      <c r="A120" s="486"/>
    </row>
    <row r="121" ht="12.75">
      <c r="A121" s="486"/>
    </row>
    <row r="122" ht="12.75">
      <c r="A122" s="486"/>
    </row>
    <row r="123" ht="12.75">
      <c r="A123" s="486"/>
    </row>
    <row r="124" ht="12.75">
      <c r="A124" s="486"/>
    </row>
    <row r="125" ht="12.75">
      <c r="A125" s="486"/>
    </row>
    <row r="126" ht="12.75">
      <c r="A126" s="486"/>
    </row>
    <row r="127" ht="12.75">
      <c r="A127" s="486"/>
    </row>
    <row r="128" ht="12.75">
      <c r="A128" s="486"/>
    </row>
    <row r="129" ht="12.75">
      <c r="A129" s="486"/>
    </row>
    <row r="130" ht="12.75">
      <c r="A130" s="486"/>
    </row>
    <row r="131" ht="12.75">
      <c r="A131" s="486"/>
    </row>
    <row r="132" ht="12.75">
      <c r="A132" s="486"/>
    </row>
    <row r="133" ht="12.75">
      <c r="A133" s="486"/>
    </row>
    <row r="134" ht="12.75">
      <c r="A134" s="486"/>
    </row>
  </sheetData>
  <sheetProtection/>
  <mergeCells count="7">
    <mergeCell ref="A1:K1"/>
    <mergeCell ref="A2:K2"/>
    <mergeCell ref="A4:A5"/>
    <mergeCell ref="B4:B5"/>
    <mergeCell ref="C4:E4"/>
    <mergeCell ref="F4:H4"/>
    <mergeCell ref="I4:K4"/>
  </mergeCells>
  <printOptions/>
  <pageMargins left="0.7480314960629921" right="0.15748031496062992" top="0.984251968503937" bottom="0.1968503937007874" header="0.5118110236220472" footer="0.5118110236220472"/>
  <pageSetup horizontalDpi="600" verticalDpi="600" orientation="portrait" pageOrder="overThenDown" paperSize="9" scale="80" r:id="rId1"/>
  <headerFooter alignWithMargins="0">
    <oddHeader>&amp;CЛист &amp;P из &amp;N&amp;RТаблица РТ1 (n)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90" zoomScaleNormal="75" zoomScaleSheetLayoutView="90" zoomScalePageLayoutView="0" workbookViewId="0" topLeftCell="A1">
      <selection activeCell="D14" sqref="D14"/>
    </sheetView>
  </sheetViews>
  <sheetFormatPr defaultColWidth="9.875" defaultRowHeight="12.75" customHeight="1"/>
  <cols>
    <col min="1" max="1" width="38.375" style="24" customWidth="1"/>
    <col min="2" max="9" width="12.125" style="23" customWidth="1"/>
    <col min="10" max="10" width="11.00390625" style="23" customWidth="1"/>
    <col min="11" max="11" width="8.375" style="23" customWidth="1"/>
    <col min="12" max="12" width="7.875" style="23" customWidth="1"/>
    <col min="13" max="13" width="8.375" style="23" customWidth="1"/>
    <col min="14" max="14" width="6.25390625" style="23" customWidth="1"/>
    <col min="15" max="15" width="6.625" style="23" customWidth="1"/>
    <col min="16" max="16" width="2.00390625" style="23" customWidth="1"/>
    <col min="17" max="16384" width="9.875" style="23" customWidth="1"/>
  </cols>
  <sheetData>
    <row r="1" spans="1:10" s="25" customFormat="1" ht="12.75">
      <c r="A1" s="422" t="s">
        <v>120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s="25" customFormat="1" ht="12.75">
      <c r="A2" s="422" t="s">
        <v>134</v>
      </c>
      <c r="B2" s="423"/>
      <c r="C2" s="423"/>
      <c r="D2" s="423"/>
      <c r="E2" s="423"/>
      <c r="F2" s="423"/>
      <c r="G2" s="423"/>
      <c r="H2" s="423"/>
      <c r="I2" s="423"/>
      <c r="J2" s="423"/>
    </row>
    <row r="3" spans="1:10" s="25" customFormat="1" ht="12.75">
      <c r="A3" s="424" t="s">
        <v>0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s="25" customFormat="1" ht="12.75">
      <c r="A4" s="30"/>
      <c r="B4" s="30"/>
      <c r="C4" s="30"/>
      <c r="D4" s="30"/>
      <c r="E4" s="30"/>
      <c r="F4" s="30"/>
      <c r="G4" s="30"/>
      <c r="H4" s="30"/>
      <c r="I4" s="30"/>
      <c r="J4" s="29"/>
    </row>
    <row r="5" spans="1:10" s="27" customFormat="1" ht="12.75">
      <c r="A5" s="40" t="s">
        <v>27</v>
      </c>
      <c r="B5" s="425" t="s">
        <v>28</v>
      </c>
      <c r="C5" s="426"/>
      <c r="D5" s="427"/>
      <c r="E5" s="425" t="s">
        <v>29</v>
      </c>
      <c r="F5" s="426"/>
      <c r="G5" s="427"/>
      <c r="H5" s="425" t="s">
        <v>30</v>
      </c>
      <c r="I5" s="426"/>
      <c r="J5" s="427"/>
    </row>
    <row r="6" spans="1:10" s="27" customFormat="1" ht="12.75">
      <c r="A6" s="46" t="s">
        <v>31</v>
      </c>
      <c r="B6" s="428"/>
      <c r="C6" s="429"/>
      <c r="D6" s="430"/>
      <c r="E6" s="428"/>
      <c r="F6" s="429"/>
      <c r="G6" s="430"/>
      <c r="H6" s="428"/>
      <c r="I6" s="429"/>
      <c r="J6" s="430"/>
    </row>
    <row r="7" spans="1:10" s="27" customFormat="1" ht="12.75">
      <c r="A7" s="46" t="s">
        <v>32</v>
      </c>
      <c r="B7" s="28" t="s">
        <v>61</v>
      </c>
      <c r="C7" s="28" t="s">
        <v>61</v>
      </c>
      <c r="D7" s="28" t="s">
        <v>62</v>
      </c>
      <c r="E7" s="28" t="s">
        <v>61</v>
      </c>
      <c r="F7" s="28" t="s">
        <v>61</v>
      </c>
      <c r="G7" s="28" t="s">
        <v>62</v>
      </c>
      <c r="H7" s="28" t="s">
        <v>61</v>
      </c>
      <c r="I7" s="28" t="s">
        <v>61</v>
      </c>
      <c r="J7" s="28" t="s">
        <v>62</v>
      </c>
    </row>
    <row r="8" spans="1:10" s="27" customFormat="1" ht="12.75">
      <c r="A8" s="46" t="s">
        <v>33</v>
      </c>
      <c r="B8" s="28" t="s">
        <v>58</v>
      </c>
      <c r="C8" s="28" t="s">
        <v>63</v>
      </c>
      <c r="D8" s="28" t="s">
        <v>63</v>
      </c>
      <c r="E8" s="28" t="s">
        <v>58</v>
      </c>
      <c r="F8" s="28" t="s">
        <v>63</v>
      </c>
      <c r="G8" s="28" t="s">
        <v>63</v>
      </c>
      <c r="H8" s="28" t="s">
        <v>58</v>
      </c>
      <c r="I8" s="28" t="s">
        <v>63</v>
      </c>
      <c r="J8" s="28" t="s">
        <v>63</v>
      </c>
    </row>
    <row r="9" spans="1:10" s="27" customFormat="1" ht="12.75">
      <c r="A9" s="55" t="s">
        <v>34</v>
      </c>
      <c r="B9" s="56" t="s">
        <v>59</v>
      </c>
      <c r="C9" s="56" t="s">
        <v>35</v>
      </c>
      <c r="D9" s="56" t="s">
        <v>60</v>
      </c>
      <c r="E9" s="56" t="s">
        <v>59</v>
      </c>
      <c r="F9" s="56" t="s">
        <v>35</v>
      </c>
      <c r="G9" s="56" t="s">
        <v>60</v>
      </c>
      <c r="H9" s="56" t="s">
        <v>59</v>
      </c>
      <c r="I9" s="56" t="s">
        <v>35</v>
      </c>
      <c r="J9" s="56" t="s">
        <v>60</v>
      </c>
    </row>
    <row r="10" spans="1:16" s="26" customFormat="1" ht="13.5" customHeight="1">
      <c r="A10" s="91" t="s">
        <v>2</v>
      </c>
      <c r="B10" s="103">
        <v>34226</v>
      </c>
      <c r="C10" s="103">
        <v>22165</v>
      </c>
      <c r="D10" s="103">
        <v>12061</v>
      </c>
      <c r="E10" s="103">
        <v>42402</v>
      </c>
      <c r="F10" s="103">
        <v>27649</v>
      </c>
      <c r="G10" s="103">
        <v>14753</v>
      </c>
      <c r="H10" s="103">
        <v>-8176</v>
      </c>
      <c r="I10" s="103">
        <v>-5484</v>
      </c>
      <c r="J10" s="371">
        <v>-2692</v>
      </c>
      <c r="K10" s="185">
        <f>SUM(B10-C10-D10)</f>
        <v>0</v>
      </c>
      <c r="L10" s="185">
        <f>SUM(E10-F10-G10)</f>
        <v>0</v>
      </c>
      <c r="M10" s="185">
        <f>SUM(H10-I10-J10)</f>
        <v>0</v>
      </c>
      <c r="N10" s="185">
        <f>SUM(B10-E10-H10)</f>
        <v>0</v>
      </c>
      <c r="O10" s="185">
        <f>SUM(C10-F10-I10)</f>
        <v>0</v>
      </c>
      <c r="P10" s="185">
        <f>SUM(D10-G10-J10)</f>
        <v>0</v>
      </c>
    </row>
    <row r="11" spans="1:16" ht="13.5" customHeight="1">
      <c r="A11" s="39" t="s">
        <v>71</v>
      </c>
      <c r="B11" s="259">
        <v>10660</v>
      </c>
      <c r="C11" s="259">
        <v>10660</v>
      </c>
      <c r="D11" s="204">
        <v>0</v>
      </c>
      <c r="E11" s="259">
        <v>14572</v>
      </c>
      <c r="F11" s="259">
        <v>14572</v>
      </c>
      <c r="G11" s="204">
        <v>0</v>
      </c>
      <c r="H11" s="259">
        <v>-3912</v>
      </c>
      <c r="I11" s="259">
        <v>-3912</v>
      </c>
      <c r="J11" s="211">
        <v>0</v>
      </c>
      <c r="K11" s="185">
        <f aca="true" t="shared" si="0" ref="K11:K42">SUM(B11-C11-D11)</f>
        <v>0</v>
      </c>
      <c r="L11" s="185">
        <f>SUM(E11-F11-G11)</f>
        <v>0</v>
      </c>
      <c r="M11" s="185">
        <f aca="true" t="shared" si="1" ref="M11:M42">SUM(H11-I11-J11)</f>
        <v>0</v>
      </c>
      <c r="N11" s="185">
        <f aca="true" t="shared" si="2" ref="N11:N42">SUM(B11-E11-H11)</f>
        <v>0</v>
      </c>
      <c r="O11" s="185">
        <f aca="true" t="shared" si="3" ref="O11:O42">SUM(C11-F11-I11)</f>
        <v>0</v>
      </c>
      <c r="P11" s="185">
        <f aca="true" t="shared" si="4" ref="P11:P42">SUM(D11-G11-J11)</f>
        <v>0</v>
      </c>
    </row>
    <row r="12" spans="1:16" ht="13.5" customHeight="1">
      <c r="A12" s="39" t="s">
        <v>101</v>
      </c>
      <c r="B12" s="104">
        <v>647</v>
      </c>
      <c r="C12" s="104">
        <v>353</v>
      </c>
      <c r="D12" s="104">
        <v>294</v>
      </c>
      <c r="E12" s="104">
        <v>784</v>
      </c>
      <c r="F12" s="104">
        <v>469</v>
      </c>
      <c r="G12" s="104">
        <v>315</v>
      </c>
      <c r="H12" s="104">
        <v>-137</v>
      </c>
      <c r="I12" s="104">
        <v>-116</v>
      </c>
      <c r="J12" s="372">
        <v>-21</v>
      </c>
      <c r="K12" s="185">
        <f t="shared" si="0"/>
        <v>0</v>
      </c>
      <c r="L12" s="185">
        <f aca="true" t="shared" si="5" ref="L12:L42">SUM(E12-F12-G12)</f>
        <v>0</v>
      </c>
      <c r="M12" s="185">
        <f t="shared" si="1"/>
        <v>0</v>
      </c>
      <c r="N12" s="185">
        <f t="shared" si="2"/>
        <v>0</v>
      </c>
      <c r="O12" s="185">
        <f t="shared" si="3"/>
        <v>0</v>
      </c>
      <c r="P12" s="185">
        <f t="shared" si="4"/>
        <v>0</v>
      </c>
    </row>
    <row r="13" spans="1:16" ht="13.5" customHeight="1">
      <c r="A13" s="42" t="s">
        <v>70</v>
      </c>
      <c r="B13" s="347"/>
      <c r="C13" s="212"/>
      <c r="D13" s="212"/>
      <c r="E13" s="351"/>
      <c r="F13" s="212"/>
      <c r="G13" s="212"/>
      <c r="H13" s="354"/>
      <c r="I13" s="212"/>
      <c r="J13" s="213"/>
      <c r="K13" s="185">
        <f t="shared" si="0"/>
        <v>0</v>
      </c>
      <c r="L13" s="185">
        <f t="shared" si="5"/>
        <v>0</v>
      </c>
      <c r="M13" s="185">
        <f t="shared" si="1"/>
        <v>0</v>
      </c>
      <c r="N13" s="185">
        <f t="shared" si="2"/>
        <v>0</v>
      </c>
      <c r="O13" s="185">
        <f t="shared" si="3"/>
        <v>0</v>
      </c>
      <c r="P13" s="185">
        <f t="shared" si="4"/>
        <v>0</v>
      </c>
    </row>
    <row r="14" spans="1:16" ht="13.5" customHeight="1">
      <c r="A14" s="42" t="s">
        <v>67</v>
      </c>
      <c r="B14" s="259">
        <v>353</v>
      </c>
      <c r="C14" s="259">
        <v>353</v>
      </c>
      <c r="D14" s="204">
        <v>0</v>
      </c>
      <c r="E14" s="259">
        <v>469</v>
      </c>
      <c r="F14" s="259">
        <v>469</v>
      </c>
      <c r="G14" s="204">
        <v>0</v>
      </c>
      <c r="H14" s="259">
        <v>-116</v>
      </c>
      <c r="I14" s="259">
        <v>-116</v>
      </c>
      <c r="J14" s="205">
        <v>0</v>
      </c>
      <c r="K14" s="185">
        <f t="shared" si="0"/>
        <v>0</v>
      </c>
      <c r="L14" s="185">
        <f t="shared" si="5"/>
        <v>0</v>
      </c>
      <c r="M14" s="185">
        <f t="shared" si="1"/>
        <v>0</v>
      </c>
      <c r="N14" s="185">
        <f t="shared" si="2"/>
        <v>0</v>
      </c>
      <c r="O14" s="185">
        <f t="shared" si="3"/>
        <v>0</v>
      </c>
      <c r="P14" s="185">
        <f t="shared" si="4"/>
        <v>0</v>
      </c>
    </row>
    <row r="15" spans="1:16" ht="13.5" customHeight="1">
      <c r="A15" s="39" t="s">
        <v>3</v>
      </c>
      <c r="B15" s="104">
        <v>3094</v>
      </c>
      <c r="C15" s="104">
        <v>883</v>
      </c>
      <c r="D15" s="104">
        <v>2211</v>
      </c>
      <c r="E15" s="104">
        <v>4721</v>
      </c>
      <c r="F15" s="104">
        <v>1119</v>
      </c>
      <c r="G15" s="104">
        <v>3602</v>
      </c>
      <c r="H15" s="104">
        <v>-1627</v>
      </c>
      <c r="I15" s="104">
        <v>-236</v>
      </c>
      <c r="J15" s="372">
        <v>-1391</v>
      </c>
      <c r="K15" s="185">
        <f t="shared" si="0"/>
        <v>0</v>
      </c>
      <c r="L15" s="185">
        <f t="shared" si="5"/>
        <v>0</v>
      </c>
      <c r="M15" s="185">
        <f t="shared" si="1"/>
        <v>0</v>
      </c>
      <c r="N15" s="185">
        <f t="shared" si="2"/>
        <v>0</v>
      </c>
      <c r="O15" s="185">
        <f t="shared" si="3"/>
        <v>0</v>
      </c>
      <c r="P15" s="185">
        <f t="shared" si="4"/>
        <v>0</v>
      </c>
    </row>
    <row r="16" spans="1:19" ht="13.5" customHeight="1">
      <c r="A16" s="39" t="s">
        <v>4</v>
      </c>
      <c r="B16" s="347">
        <v>512</v>
      </c>
      <c r="C16" s="210">
        <v>215</v>
      </c>
      <c r="D16" s="210">
        <v>297</v>
      </c>
      <c r="E16" s="351">
        <v>827</v>
      </c>
      <c r="F16" s="210">
        <v>371</v>
      </c>
      <c r="G16" s="210">
        <v>456</v>
      </c>
      <c r="H16" s="354">
        <v>-315</v>
      </c>
      <c r="I16" s="210">
        <v>-156</v>
      </c>
      <c r="J16" s="205">
        <v>-159</v>
      </c>
      <c r="K16" s="185">
        <f t="shared" si="0"/>
        <v>0</v>
      </c>
      <c r="L16" s="185">
        <f t="shared" si="5"/>
        <v>0</v>
      </c>
      <c r="M16" s="185">
        <f t="shared" si="1"/>
        <v>0</v>
      </c>
      <c r="N16" s="185">
        <f t="shared" si="2"/>
        <v>0</v>
      </c>
      <c r="O16" s="185">
        <f t="shared" si="3"/>
        <v>0</v>
      </c>
      <c r="P16" s="185">
        <f t="shared" si="4"/>
        <v>0</v>
      </c>
      <c r="S16" s="23" t="s">
        <v>57</v>
      </c>
    </row>
    <row r="17" spans="1:16" ht="13.5" customHeight="1">
      <c r="A17" s="39" t="s">
        <v>102</v>
      </c>
      <c r="B17" s="347">
        <v>1784</v>
      </c>
      <c r="C17" s="210">
        <v>1121</v>
      </c>
      <c r="D17" s="210">
        <v>663</v>
      </c>
      <c r="E17" s="351">
        <v>2035</v>
      </c>
      <c r="F17" s="210">
        <v>1324</v>
      </c>
      <c r="G17" s="210">
        <v>711</v>
      </c>
      <c r="H17" s="354">
        <v>-251</v>
      </c>
      <c r="I17" s="210">
        <v>-203</v>
      </c>
      <c r="J17" s="211">
        <v>-48</v>
      </c>
      <c r="K17" s="185">
        <f t="shared" si="0"/>
        <v>0</v>
      </c>
      <c r="L17" s="185">
        <f t="shared" si="5"/>
        <v>0</v>
      </c>
      <c r="M17" s="185">
        <f t="shared" si="1"/>
        <v>0</v>
      </c>
      <c r="N17" s="185">
        <f t="shared" si="2"/>
        <v>0</v>
      </c>
      <c r="O17" s="185">
        <f t="shared" si="3"/>
        <v>0</v>
      </c>
      <c r="P17" s="185">
        <f t="shared" si="4"/>
        <v>0</v>
      </c>
    </row>
    <row r="18" spans="1:16" ht="13.5" customHeight="1">
      <c r="A18" s="106" t="s">
        <v>70</v>
      </c>
      <c r="B18" s="347"/>
      <c r="C18" s="212"/>
      <c r="D18" s="212"/>
      <c r="E18" s="351"/>
      <c r="F18" s="212"/>
      <c r="G18" s="212"/>
      <c r="H18" s="354"/>
      <c r="I18" s="212"/>
      <c r="J18" s="213"/>
      <c r="K18" s="185">
        <f t="shared" si="0"/>
        <v>0</v>
      </c>
      <c r="L18" s="185">
        <f t="shared" si="5"/>
        <v>0</v>
      </c>
      <c r="M18" s="185">
        <f t="shared" si="1"/>
        <v>0</v>
      </c>
      <c r="N18" s="185">
        <f t="shared" si="2"/>
        <v>0</v>
      </c>
      <c r="O18" s="185">
        <f t="shared" si="3"/>
        <v>0</v>
      </c>
      <c r="P18" s="185">
        <f t="shared" si="4"/>
        <v>0</v>
      </c>
    </row>
    <row r="19" spans="1:16" ht="13.5" customHeight="1">
      <c r="A19" s="42" t="s">
        <v>64</v>
      </c>
      <c r="B19" s="347">
        <v>949</v>
      </c>
      <c r="C19" s="204">
        <v>949</v>
      </c>
      <c r="D19" s="204">
        <v>0</v>
      </c>
      <c r="E19" s="351">
        <v>1130</v>
      </c>
      <c r="F19" s="204">
        <v>1130</v>
      </c>
      <c r="G19" s="204">
        <v>0</v>
      </c>
      <c r="H19" s="354">
        <v>-181</v>
      </c>
      <c r="I19" s="204">
        <v>-181</v>
      </c>
      <c r="J19" s="205">
        <v>0</v>
      </c>
      <c r="K19" s="185">
        <f t="shared" si="0"/>
        <v>0</v>
      </c>
      <c r="L19" s="185">
        <f t="shared" si="5"/>
        <v>0</v>
      </c>
      <c r="M19" s="185">
        <f t="shared" si="1"/>
        <v>0</v>
      </c>
      <c r="N19" s="185">
        <f t="shared" si="2"/>
        <v>0</v>
      </c>
      <c r="O19" s="185">
        <f t="shared" si="3"/>
        <v>0</v>
      </c>
      <c r="P19" s="185">
        <f t="shared" si="4"/>
        <v>0</v>
      </c>
    </row>
    <row r="20" spans="1:16" ht="13.5" customHeight="1">
      <c r="A20" s="39" t="s">
        <v>5</v>
      </c>
      <c r="B20" s="347">
        <v>266</v>
      </c>
      <c r="C20" s="210">
        <v>86</v>
      </c>
      <c r="D20" s="210">
        <v>180</v>
      </c>
      <c r="E20" s="351">
        <v>500</v>
      </c>
      <c r="F20" s="210">
        <v>159</v>
      </c>
      <c r="G20" s="210">
        <v>341</v>
      </c>
      <c r="H20" s="354">
        <v>-234</v>
      </c>
      <c r="I20" s="210">
        <v>-73</v>
      </c>
      <c r="J20" s="211">
        <v>-161</v>
      </c>
      <c r="K20" s="185">
        <f t="shared" si="0"/>
        <v>0</v>
      </c>
      <c r="L20" s="185">
        <f t="shared" si="5"/>
        <v>0</v>
      </c>
      <c r="M20" s="185">
        <f t="shared" si="1"/>
        <v>0</v>
      </c>
      <c r="N20" s="185">
        <f t="shared" si="2"/>
        <v>0</v>
      </c>
      <c r="O20" s="185">
        <f t="shared" si="3"/>
        <v>0</v>
      </c>
      <c r="P20" s="185">
        <f t="shared" si="4"/>
        <v>0</v>
      </c>
    </row>
    <row r="21" spans="1:16" ht="13.5" customHeight="1">
      <c r="A21" s="39" t="s">
        <v>6</v>
      </c>
      <c r="B21" s="347">
        <v>914</v>
      </c>
      <c r="C21" s="210">
        <v>418</v>
      </c>
      <c r="D21" s="210">
        <v>496</v>
      </c>
      <c r="E21" s="351">
        <v>750</v>
      </c>
      <c r="F21" s="210">
        <v>338</v>
      </c>
      <c r="G21" s="210">
        <v>412</v>
      </c>
      <c r="H21" s="354">
        <v>164</v>
      </c>
      <c r="I21" s="210">
        <v>80</v>
      </c>
      <c r="J21" s="205">
        <v>84</v>
      </c>
      <c r="K21" s="185">
        <f t="shared" si="0"/>
        <v>0</v>
      </c>
      <c r="L21" s="185">
        <f t="shared" si="5"/>
        <v>0</v>
      </c>
      <c r="M21" s="185">
        <f t="shared" si="1"/>
        <v>0</v>
      </c>
      <c r="N21" s="185">
        <f t="shared" si="2"/>
        <v>0</v>
      </c>
      <c r="O21" s="185">
        <f t="shared" si="3"/>
        <v>0</v>
      </c>
      <c r="P21" s="185">
        <f t="shared" si="4"/>
        <v>0</v>
      </c>
    </row>
    <row r="22" spans="1:16" ht="13.5" customHeight="1">
      <c r="A22" s="39" t="s">
        <v>106</v>
      </c>
      <c r="B22" s="347">
        <v>1394</v>
      </c>
      <c r="C22" s="210">
        <v>296</v>
      </c>
      <c r="D22" s="210">
        <v>1098</v>
      </c>
      <c r="E22" s="351">
        <v>1356</v>
      </c>
      <c r="F22" s="210">
        <v>408</v>
      </c>
      <c r="G22" s="210">
        <v>948</v>
      </c>
      <c r="H22" s="354">
        <v>38</v>
      </c>
      <c r="I22" s="210">
        <v>-112</v>
      </c>
      <c r="J22" s="211">
        <v>150</v>
      </c>
      <c r="K22" s="185">
        <f t="shared" si="0"/>
        <v>0</v>
      </c>
      <c r="L22" s="185">
        <f t="shared" si="5"/>
        <v>0</v>
      </c>
      <c r="M22" s="185">
        <f t="shared" si="1"/>
        <v>0</v>
      </c>
      <c r="N22" s="185">
        <f t="shared" si="2"/>
        <v>0</v>
      </c>
      <c r="O22" s="185">
        <f t="shared" si="3"/>
        <v>0</v>
      </c>
      <c r="P22" s="185">
        <f t="shared" si="4"/>
        <v>0</v>
      </c>
    </row>
    <row r="23" spans="1:16" ht="13.5" customHeight="1">
      <c r="A23" s="39" t="s">
        <v>68</v>
      </c>
      <c r="B23" s="348">
        <v>1808</v>
      </c>
      <c r="C23" s="204">
        <v>1122</v>
      </c>
      <c r="D23" s="204">
        <v>686</v>
      </c>
      <c r="E23" s="351">
        <v>1661</v>
      </c>
      <c r="F23" s="204">
        <v>1006</v>
      </c>
      <c r="G23" s="204">
        <v>655</v>
      </c>
      <c r="H23" s="354">
        <v>147</v>
      </c>
      <c r="I23" s="204">
        <v>116</v>
      </c>
      <c r="J23" s="211">
        <v>31</v>
      </c>
      <c r="K23" s="185">
        <f t="shared" si="0"/>
        <v>0</v>
      </c>
      <c r="L23" s="185">
        <f t="shared" si="5"/>
        <v>0</v>
      </c>
      <c r="M23" s="185">
        <f t="shared" si="1"/>
        <v>0</v>
      </c>
      <c r="N23" s="185">
        <f t="shared" si="2"/>
        <v>0</v>
      </c>
      <c r="O23" s="185">
        <f t="shared" si="3"/>
        <v>0</v>
      </c>
      <c r="P23" s="185">
        <f t="shared" si="4"/>
        <v>0</v>
      </c>
    </row>
    <row r="24" spans="1:16" ht="13.5" customHeight="1">
      <c r="A24" s="42" t="s">
        <v>70</v>
      </c>
      <c r="B24" s="348"/>
      <c r="C24" s="212"/>
      <c r="D24" s="212"/>
      <c r="E24" s="351"/>
      <c r="F24" s="212"/>
      <c r="G24" s="212"/>
      <c r="H24" s="354"/>
      <c r="I24" s="212"/>
      <c r="J24" s="213"/>
      <c r="K24" s="185">
        <f t="shared" si="0"/>
        <v>0</v>
      </c>
      <c r="L24" s="185">
        <f t="shared" si="5"/>
        <v>0</v>
      </c>
      <c r="M24" s="185">
        <f t="shared" si="1"/>
        <v>0</v>
      </c>
      <c r="N24" s="185">
        <f t="shared" si="2"/>
        <v>0</v>
      </c>
      <c r="O24" s="185">
        <f t="shared" si="3"/>
        <v>0</v>
      </c>
      <c r="P24" s="185">
        <f t="shared" si="4"/>
        <v>0</v>
      </c>
    </row>
    <row r="25" spans="1:16" ht="13.5" customHeight="1">
      <c r="A25" s="42" t="s">
        <v>20</v>
      </c>
      <c r="B25" s="348">
        <v>1122</v>
      </c>
      <c r="C25" s="204">
        <v>1122</v>
      </c>
      <c r="D25" s="204">
        <v>0</v>
      </c>
      <c r="E25" s="351">
        <v>1006</v>
      </c>
      <c r="F25" s="204">
        <v>1006</v>
      </c>
      <c r="G25" s="204">
        <v>0</v>
      </c>
      <c r="H25" s="354">
        <v>116</v>
      </c>
      <c r="I25" s="204">
        <v>116</v>
      </c>
      <c r="J25" s="205">
        <v>0</v>
      </c>
      <c r="K25" s="185">
        <f t="shared" si="0"/>
        <v>0</v>
      </c>
      <c r="L25" s="185">
        <f t="shared" si="5"/>
        <v>0</v>
      </c>
      <c r="M25" s="185">
        <f t="shared" si="1"/>
        <v>0</v>
      </c>
      <c r="N25" s="185">
        <f t="shared" si="2"/>
        <v>0</v>
      </c>
      <c r="O25" s="185">
        <f t="shared" si="3"/>
        <v>0</v>
      </c>
      <c r="P25" s="185">
        <f t="shared" si="4"/>
        <v>0</v>
      </c>
    </row>
    <row r="26" spans="1:16" ht="13.5" customHeight="1">
      <c r="A26" s="39" t="s">
        <v>7</v>
      </c>
      <c r="B26" s="348">
        <v>310</v>
      </c>
      <c r="C26" s="210">
        <v>118</v>
      </c>
      <c r="D26" s="210">
        <v>192</v>
      </c>
      <c r="E26" s="351">
        <v>490</v>
      </c>
      <c r="F26" s="210">
        <v>143</v>
      </c>
      <c r="G26" s="210">
        <v>347</v>
      </c>
      <c r="H26" s="354">
        <v>-180</v>
      </c>
      <c r="I26" s="210">
        <v>-25</v>
      </c>
      <c r="J26" s="211">
        <v>-155</v>
      </c>
      <c r="K26" s="185">
        <f t="shared" si="0"/>
        <v>0</v>
      </c>
      <c r="L26" s="185">
        <f t="shared" si="5"/>
        <v>0</v>
      </c>
      <c r="M26" s="185">
        <f t="shared" si="1"/>
        <v>0</v>
      </c>
      <c r="N26" s="185">
        <f t="shared" si="2"/>
        <v>0</v>
      </c>
      <c r="O26" s="185">
        <f t="shared" si="3"/>
        <v>0</v>
      </c>
      <c r="P26" s="185">
        <f t="shared" si="4"/>
        <v>0</v>
      </c>
    </row>
    <row r="27" spans="1:16" ht="13.5" customHeight="1">
      <c r="A27" s="39" t="s">
        <v>8</v>
      </c>
      <c r="B27" s="348">
        <v>492</v>
      </c>
      <c r="C27" s="210">
        <v>52</v>
      </c>
      <c r="D27" s="210">
        <v>440</v>
      </c>
      <c r="E27" s="351">
        <v>972</v>
      </c>
      <c r="F27" s="210">
        <v>125</v>
      </c>
      <c r="G27" s="210">
        <v>847</v>
      </c>
      <c r="H27" s="354">
        <v>-480</v>
      </c>
      <c r="I27" s="210">
        <v>-73</v>
      </c>
      <c r="J27" s="211">
        <v>-407</v>
      </c>
      <c r="K27" s="185">
        <f t="shared" si="0"/>
        <v>0</v>
      </c>
      <c r="L27" s="185">
        <f t="shared" si="5"/>
        <v>0</v>
      </c>
      <c r="M27" s="185">
        <f t="shared" si="1"/>
        <v>0</v>
      </c>
      <c r="N27" s="185">
        <f t="shared" si="2"/>
        <v>0</v>
      </c>
      <c r="O27" s="185">
        <f t="shared" si="3"/>
        <v>0</v>
      </c>
      <c r="P27" s="185">
        <f t="shared" si="4"/>
        <v>0</v>
      </c>
    </row>
    <row r="28" spans="1:16" ht="13.5" customHeight="1">
      <c r="A28" s="39" t="s">
        <v>9</v>
      </c>
      <c r="B28" s="348">
        <v>278</v>
      </c>
      <c r="C28" s="204">
        <v>0</v>
      </c>
      <c r="D28" s="210">
        <v>278</v>
      </c>
      <c r="E28" s="351">
        <v>243</v>
      </c>
      <c r="F28" s="204">
        <v>0</v>
      </c>
      <c r="G28" s="210">
        <v>243</v>
      </c>
      <c r="H28" s="354">
        <v>35</v>
      </c>
      <c r="I28" s="204">
        <v>0</v>
      </c>
      <c r="J28" s="211">
        <v>35</v>
      </c>
      <c r="K28" s="185">
        <f t="shared" si="0"/>
        <v>0</v>
      </c>
      <c r="L28" s="185">
        <f t="shared" si="5"/>
        <v>0</v>
      </c>
      <c r="M28" s="185">
        <f t="shared" si="1"/>
        <v>0</v>
      </c>
      <c r="N28" s="185">
        <f t="shared" si="2"/>
        <v>0</v>
      </c>
      <c r="O28" s="185">
        <f t="shared" si="3"/>
        <v>0</v>
      </c>
      <c r="P28" s="185">
        <f t="shared" si="4"/>
        <v>0</v>
      </c>
    </row>
    <row r="29" spans="1:16" ht="13.5" customHeight="1">
      <c r="A29" s="39" t="s">
        <v>10</v>
      </c>
      <c r="B29" s="348">
        <v>1002</v>
      </c>
      <c r="C29" s="210">
        <v>190</v>
      </c>
      <c r="D29" s="210">
        <v>812</v>
      </c>
      <c r="E29" s="351">
        <v>888</v>
      </c>
      <c r="F29" s="210">
        <v>175</v>
      </c>
      <c r="G29" s="210">
        <v>713</v>
      </c>
      <c r="H29" s="354">
        <v>114</v>
      </c>
      <c r="I29" s="210">
        <v>15</v>
      </c>
      <c r="J29" s="211">
        <v>99</v>
      </c>
      <c r="K29" s="185">
        <f t="shared" si="0"/>
        <v>0</v>
      </c>
      <c r="L29" s="185">
        <f t="shared" si="5"/>
        <v>0</v>
      </c>
      <c r="M29" s="185">
        <f t="shared" si="1"/>
        <v>0</v>
      </c>
      <c r="N29" s="185">
        <f t="shared" si="2"/>
        <v>0</v>
      </c>
      <c r="O29" s="185">
        <f t="shared" si="3"/>
        <v>0</v>
      </c>
      <c r="P29" s="185">
        <f t="shared" si="4"/>
        <v>0</v>
      </c>
    </row>
    <row r="30" spans="1:18" ht="13.5" customHeight="1">
      <c r="A30" s="39" t="s">
        <v>11</v>
      </c>
      <c r="B30" s="348">
        <v>432</v>
      </c>
      <c r="C30" s="214">
        <v>263</v>
      </c>
      <c r="D30" s="214">
        <v>169</v>
      </c>
      <c r="E30" s="351">
        <v>484</v>
      </c>
      <c r="F30" s="214">
        <v>229</v>
      </c>
      <c r="G30" s="214">
        <v>255</v>
      </c>
      <c r="H30" s="204">
        <v>-52</v>
      </c>
      <c r="I30" s="214">
        <v>34</v>
      </c>
      <c r="J30" s="215">
        <v>-86</v>
      </c>
      <c r="K30" s="185">
        <f t="shared" si="0"/>
        <v>0</v>
      </c>
      <c r="L30" s="185">
        <f t="shared" si="5"/>
        <v>0</v>
      </c>
      <c r="M30" s="185">
        <f t="shared" si="1"/>
        <v>0</v>
      </c>
      <c r="N30" s="185">
        <f t="shared" si="2"/>
        <v>0</v>
      </c>
      <c r="O30" s="185">
        <f t="shared" si="3"/>
        <v>0</v>
      </c>
      <c r="P30" s="185">
        <f t="shared" si="4"/>
        <v>0</v>
      </c>
      <c r="R30" s="23" t="s">
        <v>57</v>
      </c>
    </row>
    <row r="31" spans="1:16" ht="13.5" customHeight="1">
      <c r="A31" s="39" t="s">
        <v>103</v>
      </c>
      <c r="B31" s="348">
        <v>1213</v>
      </c>
      <c r="C31" s="210">
        <v>544</v>
      </c>
      <c r="D31" s="210">
        <v>669</v>
      </c>
      <c r="E31" s="351">
        <v>1301</v>
      </c>
      <c r="F31" s="210">
        <v>483</v>
      </c>
      <c r="G31" s="210">
        <v>818</v>
      </c>
      <c r="H31" s="354">
        <v>-88</v>
      </c>
      <c r="I31" s="210">
        <v>61</v>
      </c>
      <c r="J31" s="211">
        <v>-149</v>
      </c>
      <c r="K31" s="185">
        <f>SUM(B31-C31-D31)</f>
        <v>0</v>
      </c>
      <c r="L31" s="185">
        <f>SUM(E31-F31-G31)</f>
        <v>0</v>
      </c>
      <c r="M31" s="185">
        <f>SUM(H31-I31-J31)</f>
        <v>0</v>
      </c>
      <c r="N31" s="185">
        <f aca="true" t="shared" si="6" ref="N31:P34">SUM(B31-E31-H31)</f>
        <v>0</v>
      </c>
      <c r="O31" s="185">
        <f t="shared" si="6"/>
        <v>0</v>
      </c>
      <c r="P31" s="185">
        <f t="shared" si="6"/>
        <v>0</v>
      </c>
    </row>
    <row r="32" spans="1:16" ht="13.5" customHeight="1">
      <c r="A32" s="39" t="s">
        <v>12</v>
      </c>
      <c r="B32" s="348">
        <v>647</v>
      </c>
      <c r="C32" s="214">
        <v>187</v>
      </c>
      <c r="D32" s="214">
        <v>460</v>
      </c>
      <c r="E32" s="351">
        <v>597</v>
      </c>
      <c r="F32" s="214">
        <v>150</v>
      </c>
      <c r="G32" s="214">
        <v>447</v>
      </c>
      <c r="H32" s="354">
        <v>50</v>
      </c>
      <c r="I32" s="214">
        <v>37</v>
      </c>
      <c r="J32" s="215">
        <v>13</v>
      </c>
      <c r="K32" s="185">
        <f>SUM(B32-C32-D32)</f>
        <v>0</v>
      </c>
      <c r="L32" s="185">
        <f>SUM(E32-F32-G32)</f>
        <v>0</v>
      </c>
      <c r="M32" s="185">
        <f>SUM(H32-I32-J32)</f>
        <v>0</v>
      </c>
      <c r="N32" s="185">
        <f t="shared" si="6"/>
        <v>0</v>
      </c>
      <c r="O32" s="185">
        <f t="shared" si="6"/>
        <v>0</v>
      </c>
      <c r="P32" s="185">
        <f t="shared" si="6"/>
        <v>0</v>
      </c>
    </row>
    <row r="33" spans="1:16" ht="13.5" customHeight="1">
      <c r="A33" s="39" t="s">
        <v>13</v>
      </c>
      <c r="B33" s="348">
        <v>996</v>
      </c>
      <c r="C33" s="214">
        <v>598</v>
      </c>
      <c r="D33" s="214">
        <v>398</v>
      </c>
      <c r="E33" s="351">
        <v>1062</v>
      </c>
      <c r="F33" s="214">
        <v>552</v>
      </c>
      <c r="G33" s="214">
        <v>510</v>
      </c>
      <c r="H33" s="354">
        <v>-66</v>
      </c>
      <c r="I33" s="214">
        <v>46</v>
      </c>
      <c r="J33" s="211">
        <v>-112</v>
      </c>
      <c r="K33" s="185">
        <f>SUM(B33-C33-D33)</f>
        <v>0</v>
      </c>
      <c r="L33" s="185">
        <f>SUM(E33-F33-G33)</f>
        <v>0</v>
      </c>
      <c r="M33" s="185">
        <f>SUM(H33-I33-J33)</f>
        <v>0</v>
      </c>
      <c r="N33" s="185">
        <f t="shared" si="6"/>
        <v>0</v>
      </c>
      <c r="O33" s="185">
        <f t="shared" si="6"/>
        <v>0</v>
      </c>
      <c r="P33" s="185">
        <f t="shared" si="6"/>
        <v>0</v>
      </c>
    </row>
    <row r="34" spans="1:16" ht="13.5" customHeight="1">
      <c r="A34" s="39" t="s">
        <v>14</v>
      </c>
      <c r="B34" s="348">
        <v>553</v>
      </c>
      <c r="C34" s="214">
        <v>247</v>
      </c>
      <c r="D34" s="214">
        <v>306</v>
      </c>
      <c r="E34" s="351">
        <v>680</v>
      </c>
      <c r="F34" s="214">
        <v>256</v>
      </c>
      <c r="G34" s="214">
        <v>424</v>
      </c>
      <c r="H34" s="354">
        <v>-127</v>
      </c>
      <c r="I34" s="214">
        <v>-9</v>
      </c>
      <c r="J34" s="215">
        <v>-118</v>
      </c>
      <c r="K34" s="185">
        <f>SUM(B34-C34-D34)</f>
        <v>0</v>
      </c>
      <c r="L34" s="185">
        <f>SUM(E34-F34-G34)</f>
        <v>0</v>
      </c>
      <c r="M34" s="185">
        <f>SUM(H34-I34-J34)</f>
        <v>0</v>
      </c>
      <c r="N34" s="185">
        <f t="shared" si="6"/>
        <v>0</v>
      </c>
      <c r="O34" s="185">
        <f t="shared" si="6"/>
        <v>0</v>
      </c>
      <c r="P34" s="185">
        <f t="shared" si="6"/>
        <v>0</v>
      </c>
    </row>
    <row r="35" spans="1:16" ht="13.5" customHeight="1">
      <c r="A35" s="39" t="s">
        <v>69</v>
      </c>
      <c r="B35" s="348">
        <v>3967</v>
      </c>
      <c r="C35" s="214">
        <v>3163</v>
      </c>
      <c r="D35" s="214">
        <v>804</v>
      </c>
      <c r="E35" s="351">
        <v>5123</v>
      </c>
      <c r="F35" s="214">
        <v>4108</v>
      </c>
      <c r="G35" s="214">
        <v>1015</v>
      </c>
      <c r="H35" s="354">
        <v>-1156</v>
      </c>
      <c r="I35" s="210">
        <v>-945</v>
      </c>
      <c r="J35" s="211">
        <v>-211</v>
      </c>
      <c r="K35" s="185">
        <f t="shared" si="0"/>
        <v>0</v>
      </c>
      <c r="L35" s="185">
        <f t="shared" si="5"/>
        <v>0</v>
      </c>
      <c r="M35" s="185">
        <f t="shared" si="1"/>
        <v>0</v>
      </c>
      <c r="N35" s="185">
        <f t="shared" si="2"/>
        <v>0</v>
      </c>
      <c r="O35" s="185">
        <f t="shared" si="3"/>
        <v>0</v>
      </c>
      <c r="P35" s="185">
        <f t="shared" si="4"/>
        <v>0</v>
      </c>
    </row>
    <row r="36" spans="1:16" ht="13.5" customHeight="1">
      <c r="A36" s="42" t="s">
        <v>70</v>
      </c>
      <c r="B36" s="348"/>
      <c r="C36" s="212"/>
      <c r="D36" s="212"/>
      <c r="E36" s="351"/>
      <c r="F36" s="212"/>
      <c r="G36" s="212"/>
      <c r="H36" s="354"/>
      <c r="I36" s="212"/>
      <c r="J36" s="213"/>
      <c r="K36" s="185">
        <f t="shared" si="0"/>
        <v>0</v>
      </c>
      <c r="L36" s="185">
        <f t="shared" si="5"/>
        <v>0</v>
      </c>
      <c r="M36" s="185">
        <f t="shared" si="1"/>
        <v>0</v>
      </c>
      <c r="N36" s="185">
        <f t="shared" si="2"/>
        <v>0</v>
      </c>
      <c r="O36" s="185">
        <f t="shared" si="3"/>
        <v>0</v>
      </c>
      <c r="P36" s="185">
        <f t="shared" si="4"/>
        <v>0</v>
      </c>
    </row>
    <row r="37" spans="1:16" ht="13.5" customHeight="1">
      <c r="A37" s="42" t="s">
        <v>65</v>
      </c>
      <c r="B37" s="348">
        <v>3163</v>
      </c>
      <c r="C37" s="216">
        <v>3163</v>
      </c>
      <c r="D37" s="204">
        <v>0</v>
      </c>
      <c r="E37" s="351">
        <v>4108</v>
      </c>
      <c r="F37" s="216">
        <v>4108</v>
      </c>
      <c r="G37" s="204">
        <v>0</v>
      </c>
      <c r="H37" s="354">
        <v>-945</v>
      </c>
      <c r="I37" s="204">
        <v>-945</v>
      </c>
      <c r="J37" s="205">
        <v>0</v>
      </c>
      <c r="K37" s="185">
        <f t="shared" si="0"/>
        <v>0</v>
      </c>
      <c r="L37" s="185">
        <f t="shared" si="5"/>
        <v>0</v>
      </c>
      <c r="M37" s="185">
        <f t="shared" si="1"/>
        <v>0</v>
      </c>
      <c r="N37" s="185">
        <f t="shared" si="2"/>
        <v>0</v>
      </c>
      <c r="O37" s="185">
        <f t="shared" si="3"/>
        <v>0</v>
      </c>
      <c r="P37" s="185">
        <f t="shared" si="4"/>
        <v>0</v>
      </c>
    </row>
    <row r="38" spans="1:16" ht="13.5" customHeight="1">
      <c r="A38" s="39" t="s">
        <v>15</v>
      </c>
      <c r="B38" s="348">
        <v>808</v>
      </c>
      <c r="C38" s="214">
        <v>364</v>
      </c>
      <c r="D38" s="214">
        <v>444</v>
      </c>
      <c r="E38" s="351">
        <v>898</v>
      </c>
      <c r="F38" s="214">
        <v>349</v>
      </c>
      <c r="G38" s="214">
        <v>549</v>
      </c>
      <c r="H38" s="354">
        <v>-90</v>
      </c>
      <c r="I38" s="210">
        <v>15</v>
      </c>
      <c r="J38" s="211">
        <v>-105</v>
      </c>
      <c r="K38" s="185">
        <f t="shared" si="0"/>
        <v>0</v>
      </c>
      <c r="L38" s="185">
        <f t="shared" si="5"/>
        <v>0</v>
      </c>
      <c r="M38" s="185">
        <f t="shared" si="1"/>
        <v>0</v>
      </c>
      <c r="N38" s="185">
        <f t="shared" si="2"/>
        <v>0</v>
      </c>
      <c r="O38" s="185">
        <f t="shared" si="3"/>
        <v>0</v>
      </c>
      <c r="P38" s="185">
        <f t="shared" si="4"/>
        <v>0</v>
      </c>
    </row>
    <row r="39" spans="1:16" ht="13.5" customHeight="1">
      <c r="A39" s="39" t="s">
        <v>104</v>
      </c>
      <c r="B39" s="348">
        <v>1290</v>
      </c>
      <c r="C39" s="214">
        <v>668</v>
      </c>
      <c r="D39" s="214">
        <v>622</v>
      </c>
      <c r="E39" s="351">
        <v>1392</v>
      </c>
      <c r="F39" s="214">
        <v>711</v>
      </c>
      <c r="G39" s="214">
        <v>681</v>
      </c>
      <c r="H39" s="354">
        <v>-102</v>
      </c>
      <c r="I39" s="214">
        <v>-43</v>
      </c>
      <c r="J39" s="215">
        <v>-59</v>
      </c>
      <c r="K39" s="185">
        <f t="shared" si="0"/>
        <v>0</v>
      </c>
      <c r="L39" s="185">
        <f t="shared" si="5"/>
        <v>0</v>
      </c>
      <c r="M39" s="185">
        <f t="shared" si="1"/>
        <v>0</v>
      </c>
      <c r="N39" s="185">
        <f t="shared" si="2"/>
        <v>0</v>
      </c>
      <c r="O39" s="185">
        <f t="shared" si="3"/>
        <v>0</v>
      </c>
      <c r="P39" s="185">
        <f t="shared" si="4"/>
        <v>0</v>
      </c>
    </row>
    <row r="40" spans="1:16" ht="13.5" customHeight="1">
      <c r="A40" s="42" t="s">
        <v>70</v>
      </c>
      <c r="B40" s="348"/>
      <c r="C40" s="212"/>
      <c r="D40" s="212"/>
      <c r="E40" s="351"/>
      <c r="F40" s="212"/>
      <c r="G40" s="212"/>
      <c r="H40" s="354"/>
      <c r="I40" s="212"/>
      <c r="J40" s="213"/>
      <c r="K40" s="185">
        <f t="shared" si="0"/>
        <v>0</v>
      </c>
      <c r="L40" s="185">
        <f t="shared" si="5"/>
        <v>0</v>
      </c>
      <c r="M40" s="185">
        <f t="shared" si="1"/>
        <v>0</v>
      </c>
      <c r="N40" s="185">
        <f t="shared" si="2"/>
        <v>0</v>
      </c>
      <c r="O40" s="185">
        <f t="shared" si="3"/>
        <v>0</v>
      </c>
      <c r="P40" s="185">
        <f t="shared" si="4"/>
        <v>0</v>
      </c>
    </row>
    <row r="41" spans="1:16" ht="13.5" customHeight="1">
      <c r="A41" s="42" t="s">
        <v>66</v>
      </c>
      <c r="B41" s="348">
        <v>572</v>
      </c>
      <c r="C41" s="216">
        <v>572</v>
      </c>
      <c r="D41" s="204">
        <v>0</v>
      </c>
      <c r="E41" s="351">
        <v>619</v>
      </c>
      <c r="F41" s="216">
        <v>619</v>
      </c>
      <c r="G41" s="204">
        <v>0</v>
      </c>
      <c r="H41" s="354">
        <v>-47</v>
      </c>
      <c r="I41" s="216">
        <v>-47</v>
      </c>
      <c r="J41" s="205">
        <v>0</v>
      </c>
      <c r="K41" s="185">
        <f t="shared" si="0"/>
        <v>0</v>
      </c>
      <c r="L41" s="185">
        <f t="shared" si="5"/>
        <v>0</v>
      </c>
      <c r="M41" s="185">
        <f t="shared" si="1"/>
        <v>0</v>
      </c>
      <c r="N41" s="185">
        <f t="shared" si="2"/>
        <v>0</v>
      </c>
      <c r="O41" s="185">
        <f t="shared" si="3"/>
        <v>0</v>
      </c>
      <c r="P41" s="185">
        <f t="shared" si="4"/>
        <v>0</v>
      </c>
    </row>
    <row r="42" spans="1:16" ht="13.5" customHeight="1">
      <c r="A42" s="41" t="s">
        <v>105</v>
      </c>
      <c r="B42" s="349">
        <v>1159</v>
      </c>
      <c r="C42" s="217">
        <v>617</v>
      </c>
      <c r="D42" s="217">
        <v>542</v>
      </c>
      <c r="E42" s="352">
        <v>1066</v>
      </c>
      <c r="F42" s="217">
        <v>602</v>
      </c>
      <c r="G42" s="217">
        <v>464</v>
      </c>
      <c r="H42" s="355">
        <v>93</v>
      </c>
      <c r="I42" s="217">
        <v>15</v>
      </c>
      <c r="J42" s="218">
        <v>78</v>
      </c>
      <c r="K42" s="185">
        <f t="shared" si="0"/>
        <v>0</v>
      </c>
      <c r="L42" s="185">
        <f t="shared" si="5"/>
        <v>0</v>
      </c>
      <c r="M42" s="185">
        <f t="shared" si="1"/>
        <v>0</v>
      </c>
      <c r="N42" s="185">
        <f t="shared" si="2"/>
        <v>0</v>
      </c>
      <c r="O42" s="185">
        <f t="shared" si="3"/>
        <v>0</v>
      </c>
      <c r="P42" s="185">
        <f t="shared" si="4"/>
        <v>0</v>
      </c>
    </row>
    <row r="43" spans="2:10" ht="12.75" customHeight="1">
      <c r="B43" s="184">
        <f aca="true" t="shared" si="7" ref="B43:J43">SUM(B10-B11-B12-B15-B16-B17-B20-B21-B22-B23-B26-B27-B28-B29-B30-B31-B32-B33-B34-B35-B38-B39-B42)</f>
        <v>0</v>
      </c>
      <c r="C43" s="184">
        <f t="shared" si="7"/>
        <v>0</v>
      </c>
      <c r="D43" s="184">
        <f t="shared" si="7"/>
        <v>0</v>
      </c>
      <c r="E43" s="184">
        <f t="shared" si="7"/>
        <v>0</v>
      </c>
      <c r="F43" s="184">
        <f t="shared" si="7"/>
        <v>0</v>
      </c>
      <c r="G43" s="184">
        <f t="shared" si="7"/>
        <v>0</v>
      </c>
      <c r="H43" s="184">
        <f t="shared" si="7"/>
        <v>0</v>
      </c>
      <c r="I43" s="184">
        <f t="shared" si="7"/>
        <v>0</v>
      </c>
      <c r="J43" s="184">
        <f t="shared" si="7"/>
        <v>0</v>
      </c>
    </row>
    <row r="44" spans="2:10" ht="12.75" customHeight="1">
      <c r="B44" s="78"/>
      <c r="C44" s="78"/>
      <c r="D44" s="78"/>
      <c r="E44" s="78"/>
      <c r="F44" s="78"/>
      <c r="G44" s="78"/>
      <c r="H44" s="78"/>
      <c r="I44" s="78"/>
      <c r="J44" s="78"/>
    </row>
    <row r="45" spans="2:10" ht="12.75" customHeight="1">
      <c r="B45" s="78"/>
      <c r="C45" s="78"/>
      <c r="D45" s="78"/>
      <c r="E45" s="78"/>
      <c r="F45" s="78"/>
      <c r="G45" s="78"/>
      <c r="H45" s="78"/>
      <c r="I45" s="78"/>
      <c r="J45" s="78"/>
    </row>
  </sheetData>
  <sheetProtection/>
  <mergeCells count="6">
    <mergeCell ref="A1:J1"/>
    <mergeCell ref="A2:J2"/>
    <mergeCell ref="A3:J3"/>
    <mergeCell ref="B5:D6"/>
    <mergeCell ref="E5:G6"/>
    <mergeCell ref="H5:J6"/>
  </mergeCells>
  <printOptions horizontalCentered="1"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landscape" paperSize="9" scale="88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2"/>
  <sheetViews>
    <sheetView view="pageBreakPreview" zoomScale="80" zoomScaleNormal="80" zoomScaleSheetLayoutView="80" workbookViewId="0" topLeftCell="A1">
      <selection activeCell="K64" sqref="K64"/>
    </sheetView>
  </sheetViews>
  <sheetFormatPr defaultColWidth="9.875" defaultRowHeight="12.75" customHeight="1"/>
  <cols>
    <col min="1" max="1" width="37.375" style="132" customWidth="1"/>
    <col min="2" max="2" width="8.875" style="114" customWidth="1"/>
    <col min="3" max="3" width="13.25390625" style="114" customWidth="1"/>
    <col min="4" max="4" width="14.25390625" style="114" customWidth="1"/>
    <col min="5" max="5" width="10.625" style="114" customWidth="1"/>
    <col min="6" max="6" width="8.625" style="114" customWidth="1"/>
    <col min="7" max="7" width="11.875" style="114" customWidth="1"/>
    <col min="8" max="8" width="14.125" style="114" customWidth="1"/>
    <col min="9" max="9" width="11.00390625" style="114" customWidth="1"/>
    <col min="10" max="10" width="12.25390625" style="114" customWidth="1"/>
    <col min="11" max="11" width="12.625" style="114" customWidth="1"/>
    <col min="12" max="12" width="8.625" style="114" customWidth="1"/>
    <col min="13" max="16384" width="9.875" style="114" customWidth="1"/>
  </cols>
  <sheetData>
    <row r="1" spans="1:11" s="107" customFormat="1" ht="12.75">
      <c r="A1" s="438" t="s">
        <v>121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1" s="107" customFormat="1" ht="12.75">
      <c r="A2" s="438" t="s">
        <v>135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3" spans="1:11" s="107" customFormat="1" ht="12.75">
      <c r="A3" s="439" t="s">
        <v>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</row>
    <row r="4" spans="1:3" s="107" customFormat="1" ht="15.75" customHeight="1">
      <c r="A4" s="108" t="s">
        <v>37</v>
      </c>
      <c r="B4" s="109"/>
      <c r="C4" s="109"/>
    </row>
    <row r="5" spans="1:11" s="107" customFormat="1" ht="16.5" customHeight="1">
      <c r="A5" s="432" t="s">
        <v>38</v>
      </c>
      <c r="B5" s="434" t="s">
        <v>52</v>
      </c>
      <c r="C5" s="436" t="s">
        <v>86</v>
      </c>
      <c r="D5" s="440" t="s">
        <v>53</v>
      </c>
      <c r="E5" s="441"/>
      <c r="F5" s="441"/>
      <c r="G5" s="441"/>
      <c r="H5" s="441"/>
      <c r="I5" s="441"/>
      <c r="J5" s="441"/>
      <c r="K5" s="442"/>
    </row>
    <row r="6" spans="1:11" s="107" customFormat="1" ht="30.75" customHeight="1">
      <c r="A6" s="433"/>
      <c r="B6" s="435"/>
      <c r="C6" s="437"/>
      <c r="D6" s="110" t="s">
        <v>39</v>
      </c>
      <c r="E6" s="110" t="s">
        <v>87</v>
      </c>
      <c r="F6" s="110" t="s">
        <v>88</v>
      </c>
      <c r="G6" s="110" t="s">
        <v>89</v>
      </c>
      <c r="H6" s="110" t="s">
        <v>90</v>
      </c>
      <c r="I6" s="110" t="s">
        <v>91</v>
      </c>
      <c r="J6" s="110" t="s">
        <v>92</v>
      </c>
      <c r="K6" s="110" t="s">
        <v>93</v>
      </c>
    </row>
    <row r="7" spans="1:11" s="112" customFormat="1" ht="14.25" customHeight="1">
      <c r="A7" s="111" t="s">
        <v>2</v>
      </c>
      <c r="B7" s="206">
        <v>34226</v>
      </c>
      <c r="C7" s="206">
        <v>23184</v>
      </c>
      <c r="D7" s="206">
        <v>17757</v>
      </c>
      <c r="E7" s="206">
        <v>1493</v>
      </c>
      <c r="F7" s="206">
        <v>964</v>
      </c>
      <c r="G7" s="206">
        <v>264</v>
      </c>
      <c r="H7" s="206">
        <v>526</v>
      </c>
      <c r="I7" s="206">
        <v>725</v>
      </c>
      <c r="J7" s="206">
        <v>646</v>
      </c>
      <c r="K7" s="207">
        <v>809</v>
      </c>
    </row>
    <row r="8" spans="1:13" ht="14.25" customHeight="1">
      <c r="A8" s="113" t="s">
        <v>71</v>
      </c>
      <c r="B8" s="208">
        <v>10660</v>
      </c>
      <c r="C8" s="208">
        <v>5516</v>
      </c>
      <c r="D8" s="208">
        <v>3833</v>
      </c>
      <c r="E8" s="208">
        <v>414</v>
      </c>
      <c r="F8" s="208">
        <v>253</v>
      </c>
      <c r="G8" s="208">
        <v>75</v>
      </c>
      <c r="H8" s="208">
        <v>153</v>
      </c>
      <c r="I8" s="208">
        <v>294</v>
      </c>
      <c r="J8" s="208">
        <v>194</v>
      </c>
      <c r="K8" s="209">
        <v>300</v>
      </c>
      <c r="L8" s="112"/>
      <c r="M8" s="112"/>
    </row>
    <row r="9" spans="1:13" ht="14.25" customHeight="1">
      <c r="A9" s="113" t="s">
        <v>101</v>
      </c>
      <c r="B9" s="208">
        <v>647</v>
      </c>
      <c r="C9" s="208">
        <v>488</v>
      </c>
      <c r="D9" s="208">
        <v>416</v>
      </c>
      <c r="E9" s="147">
        <v>17</v>
      </c>
      <c r="F9" s="208">
        <v>18</v>
      </c>
      <c r="G9" s="147">
        <v>3</v>
      </c>
      <c r="H9" s="147">
        <v>8</v>
      </c>
      <c r="I9" s="147">
        <v>11</v>
      </c>
      <c r="J9" s="147">
        <v>3</v>
      </c>
      <c r="K9" s="148">
        <v>12</v>
      </c>
      <c r="L9" s="112"/>
      <c r="M9" s="112"/>
    </row>
    <row r="10" spans="1:13" ht="14.25" customHeight="1">
      <c r="A10" s="115" t="s">
        <v>70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9"/>
      <c r="L10" s="112"/>
      <c r="M10" s="112"/>
    </row>
    <row r="11" spans="1:13" ht="14.25" customHeight="1">
      <c r="A11" s="115" t="s">
        <v>67</v>
      </c>
      <c r="B11" s="208">
        <v>353</v>
      </c>
      <c r="C11" s="208">
        <v>288</v>
      </c>
      <c r="D11" s="208">
        <v>243</v>
      </c>
      <c r="E11" s="147">
        <v>12</v>
      </c>
      <c r="F11" s="208">
        <v>10</v>
      </c>
      <c r="G11" s="147">
        <v>2</v>
      </c>
      <c r="H11" s="147">
        <v>5</v>
      </c>
      <c r="I11" s="147">
        <v>8</v>
      </c>
      <c r="J11" s="147">
        <v>2</v>
      </c>
      <c r="K11" s="148">
        <v>6</v>
      </c>
      <c r="L11" s="112"/>
      <c r="M11" s="112"/>
    </row>
    <row r="12" spans="1:14" ht="14.25" customHeight="1">
      <c r="A12" s="113" t="s">
        <v>3</v>
      </c>
      <c r="B12" s="208">
        <v>3094</v>
      </c>
      <c r="C12" s="208">
        <v>2017</v>
      </c>
      <c r="D12" s="208">
        <v>1552</v>
      </c>
      <c r="E12" s="208">
        <v>128</v>
      </c>
      <c r="F12" s="208">
        <v>71</v>
      </c>
      <c r="G12" s="208">
        <v>18</v>
      </c>
      <c r="H12" s="208">
        <v>41</v>
      </c>
      <c r="I12" s="208">
        <v>80</v>
      </c>
      <c r="J12" s="208">
        <v>42</v>
      </c>
      <c r="K12" s="209">
        <v>85</v>
      </c>
      <c r="L12" s="112"/>
      <c r="M12" s="112"/>
      <c r="N12" s="114" t="s">
        <v>57</v>
      </c>
    </row>
    <row r="13" spans="1:13" ht="14.25" customHeight="1">
      <c r="A13" s="113" t="s">
        <v>4</v>
      </c>
      <c r="B13" s="208">
        <v>512</v>
      </c>
      <c r="C13" s="208">
        <v>309</v>
      </c>
      <c r="D13" s="208">
        <v>240</v>
      </c>
      <c r="E13" s="208">
        <v>19</v>
      </c>
      <c r="F13" s="208">
        <v>8</v>
      </c>
      <c r="G13" s="147">
        <v>6</v>
      </c>
      <c r="H13" s="147">
        <v>3</v>
      </c>
      <c r="I13" s="147">
        <v>10</v>
      </c>
      <c r="J13" s="147">
        <v>6</v>
      </c>
      <c r="K13" s="148">
        <v>17</v>
      </c>
      <c r="L13" s="112"/>
      <c r="M13" s="112"/>
    </row>
    <row r="14" spans="1:13" ht="14.25" customHeight="1">
      <c r="A14" s="113" t="s">
        <v>102</v>
      </c>
      <c r="B14" s="208">
        <v>1784</v>
      </c>
      <c r="C14" s="208">
        <v>1316</v>
      </c>
      <c r="D14" s="208">
        <v>965</v>
      </c>
      <c r="E14" s="208">
        <v>69</v>
      </c>
      <c r="F14" s="208">
        <v>42</v>
      </c>
      <c r="G14" s="208">
        <v>59</v>
      </c>
      <c r="H14" s="208">
        <v>60</v>
      </c>
      <c r="I14" s="208">
        <v>28</v>
      </c>
      <c r="J14" s="208">
        <v>65</v>
      </c>
      <c r="K14" s="148">
        <v>28</v>
      </c>
      <c r="L14" s="112"/>
      <c r="M14" s="112"/>
    </row>
    <row r="15" spans="1:13" ht="14.25" customHeight="1">
      <c r="A15" s="115" t="s">
        <v>70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9"/>
      <c r="L15" s="112"/>
      <c r="M15" s="112"/>
    </row>
    <row r="16" spans="1:13" ht="14.25" customHeight="1">
      <c r="A16" s="115" t="s">
        <v>64</v>
      </c>
      <c r="B16" s="208">
        <v>949</v>
      </c>
      <c r="C16" s="208">
        <v>792</v>
      </c>
      <c r="D16" s="208">
        <v>548</v>
      </c>
      <c r="E16" s="208">
        <v>47</v>
      </c>
      <c r="F16" s="208">
        <v>27</v>
      </c>
      <c r="G16" s="208">
        <v>46</v>
      </c>
      <c r="H16" s="208">
        <v>45</v>
      </c>
      <c r="I16" s="208">
        <v>15</v>
      </c>
      <c r="J16" s="208">
        <v>49</v>
      </c>
      <c r="K16" s="148">
        <v>15</v>
      </c>
      <c r="L16" s="112"/>
      <c r="M16" s="112"/>
    </row>
    <row r="17" spans="1:14" ht="14.25" customHeight="1">
      <c r="A17" s="113" t="s">
        <v>5</v>
      </c>
      <c r="B17" s="208">
        <v>266</v>
      </c>
      <c r="C17" s="208">
        <v>256</v>
      </c>
      <c r="D17" s="208">
        <v>222</v>
      </c>
      <c r="E17" s="208">
        <v>11</v>
      </c>
      <c r="F17" s="147">
        <v>14</v>
      </c>
      <c r="G17" s="147">
        <v>1</v>
      </c>
      <c r="H17" s="208">
        <v>1</v>
      </c>
      <c r="I17" s="147">
        <v>3</v>
      </c>
      <c r="J17" s="208">
        <v>2</v>
      </c>
      <c r="K17" s="148">
        <v>2</v>
      </c>
      <c r="L17" s="112"/>
      <c r="M17" s="112"/>
      <c r="N17" s="114" t="s">
        <v>57</v>
      </c>
    </row>
    <row r="18" spans="1:13" ht="14.25" customHeight="1">
      <c r="A18" s="117" t="s">
        <v>6</v>
      </c>
      <c r="B18" s="208">
        <v>914</v>
      </c>
      <c r="C18" s="208">
        <v>676</v>
      </c>
      <c r="D18" s="208">
        <v>558</v>
      </c>
      <c r="E18" s="208">
        <v>43</v>
      </c>
      <c r="F18" s="147">
        <v>25</v>
      </c>
      <c r="G18" s="147">
        <v>3</v>
      </c>
      <c r="H18" s="208">
        <v>13</v>
      </c>
      <c r="I18" s="208">
        <v>11</v>
      </c>
      <c r="J18" s="208">
        <v>8</v>
      </c>
      <c r="K18" s="148">
        <v>15</v>
      </c>
      <c r="L18" s="112"/>
      <c r="M18" s="112"/>
    </row>
    <row r="19" spans="1:13" ht="14.25" customHeight="1">
      <c r="A19" s="113" t="s">
        <v>106</v>
      </c>
      <c r="B19" s="208">
        <v>1394</v>
      </c>
      <c r="C19" s="208">
        <v>1180</v>
      </c>
      <c r="D19" s="208">
        <v>905</v>
      </c>
      <c r="E19" s="208">
        <v>75</v>
      </c>
      <c r="F19" s="208">
        <v>46</v>
      </c>
      <c r="G19" s="147">
        <v>17</v>
      </c>
      <c r="H19" s="208">
        <v>27</v>
      </c>
      <c r="I19" s="208">
        <v>43</v>
      </c>
      <c r="J19" s="147">
        <v>32</v>
      </c>
      <c r="K19" s="209">
        <v>35</v>
      </c>
      <c r="L19" s="112"/>
      <c r="M19" s="112"/>
    </row>
    <row r="20" spans="1:13" ht="14.25" customHeight="1">
      <c r="A20" s="113" t="s">
        <v>68</v>
      </c>
      <c r="B20" s="208">
        <v>1808</v>
      </c>
      <c r="C20" s="208">
        <v>1385</v>
      </c>
      <c r="D20" s="208">
        <v>1145</v>
      </c>
      <c r="E20" s="208">
        <v>85</v>
      </c>
      <c r="F20" s="208">
        <v>48</v>
      </c>
      <c r="G20" s="147">
        <v>8</v>
      </c>
      <c r="H20" s="208">
        <v>27</v>
      </c>
      <c r="I20" s="208">
        <v>12</v>
      </c>
      <c r="J20" s="208">
        <v>34</v>
      </c>
      <c r="K20" s="209">
        <v>26</v>
      </c>
      <c r="L20" s="112"/>
      <c r="M20" s="112"/>
    </row>
    <row r="21" spans="1:13" ht="14.25" customHeight="1">
      <c r="A21" s="115" t="s">
        <v>70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9"/>
      <c r="L21" s="112"/>
      <c r="M21" s="112" t="s">
        <v>57</v>
      </c>
    </row>
    <row r="22" spans="1:13" ht="14.25" customHeight="1">
      <c r="A22" s="115" t="s">
        <v>20</v>
      </c>
      <c r="B22" s="208">
        <v>1122</v>
      </c>
      <c r="C22" s="208">
        <v>866</v>
      </c>
      <c r="D22" s="208">
        <v>687</v>
      </c>
      <c r="E22" s="208">
        <v>66</v>
      </c>
      <c r="F22" s="208">
        <v>35</v>
      </c>
      <c r="G22" s="147">
        <v>3</v>
      </c>
      <c r="H22" s="208">
        <v>20</v>
      </c>
      <c r="I22" s="208">
        <v>9</v>
      </c>
      <c r="J22" s="208">
        <v>25</v>
      </c>
      <c r="K22" s="209">
        <v>21</v>
      </c>
      <c r="L22" s="112"/>
      <c r="M22" s="112"/>
    </row>
    <row r="23" spans="1:13" ht="14.25" customHeight="1">
      <c r="A23" s="113" t="s">
        <v>7</v>
      </c>
      <c r="B23" s="208">
        <v>310</v>
      </c>
      <c r="C23" s="208">
        <v>246</v>
      </c>
      <c r="D23" s="208">
        <v>203</v>
      </c>
      <c r="E23" s="208">
        <v>14</v>
      </c>
      <c r="F23" s="208">
        <v>7</v>
      </c>
      <c r="G23" s="147">
        <v>1</v>
      </c>
      <c r="H23" s="147">
        <v>5</v>
      </c>
      <c r="I23" s="147">
        <v>2</v>
      </c>
      <c r="J23" s="208">
        <v>7</v>
      </c>
      <c r="K23" s="148">
        <v>7</v>
      </c>
      <c r="L23" s="112"/>
      <c r="M23" s="112"/>
    </row>
    <row r="24" spans="1:13" ht="14.25" customHeight="1">
      <c r="A24" s="113" t="s">
        <v>8</v>
      </c>
      <c r="B24" s="208">
        <v>492</v>
      </c>
      <c r="C24" s="208">
        <v>408</v>
      </c>
      <c r="D24" s="208">
        <v>302</v>
      </c>
      <c r="E24" s="208">
        <v>31</v>
      </c>
      <c r="F24" s="208">
        <v>16</v>
      </c>
      <c r="G24" s="208">
        <v>3</v>
      </c>
      <c r="H24" s="147">
        <v>14</v>
      </c>
      <c r="I24" s="208">
        <v>12</v>
      </c>
      <c r="J24" s="147">
        <v>13</v>
      </c>
      <c r="K24" s="209">
        <v>17</v>
      </c>
      <c r="L24" s="112"/>
      <c r="M24" s="112"/>
    </row>
    <row r="25" spans="1:13" ht="14.25" customHeight="1">
      <c r="A25" s="113" t="s">
        <v>9</v>
      </c>
      <c r="B25" s="208">
        <v>278</v>
      </c>
      <c r="C25" s="208">
        <v>247</v>
      </c>
      <c r="D25" s="208">
        <v>203</v>
      </c>
      <c r="E25" s="147">
        <v>15</v>
      </c>
      <c r="F25" s="147">
        <v>13</v>
      </c>
      <c r="G25" s="147">
        <v>0</v>
      </c>
      <c r="H25" s="147">
        <v>1</v>
      </c>
      <c r="I25" s="147">
        <v>7</v>
      </c>
      <c r="J25" s="147">
        <v>5</v>
      </c>
      <c r="K25" s="148">
        <v>3</v>
      </c>
      <c r="L25" s="112"/>
      <c r="M25" s="112"/>
    </row>
    <row r="26" spans="1:13" ht="14.25" customHeight="1">
      <c r="A26" s="113" t="s">
        <v>10</v>
      </c>
      <c r="B26" s="208">
        <v>1002</v>
      </c>
      <c r="C26" s="208">
        <v>752</v>
      </c>
      <c r="D26" s="208">
        <v>592</v>
      </c>
      <c r="E26" s="208">
        <v>54</v>
      </c>
      <c r="F26" s="208">
        <v>39</v>
      </c>
      <c r="G26" s="147">
        <v>5</v>
      </c>
      <c r="H26" s="147">
        <v>14</v>
      </c>
      <c r="I26" s="208">
        <v>27</v>
      </c>
      <c r="J26" s="147">
        <v>16</v>
      </c>
      <c r="K26" s="148">
        <v>5</v>
      </c>
      <c r="L26" s="112"/>
      <c r="M26" s="112"/>
    </row>
    <row r="27" spans="1:13" ht="14.25" customHeight="1">
      <c r="A27" s="113" t="s">
        <v>11</v>
      </c>
      <c r="B27" s="208">
        <v>432</v>
      </c>
      <c r="C27" s="208">
        <v>296</v>
      </c>
      <c r="D27" s="208">
        <v>247</v>
      </c>
      <c r="E27" s="208">
        <v>11</v>
      </c>
      <c r="F27" s="208">
        <v>15</v>
      </c>
      <c r="G27" s="147">
        <v>6</v>
      </c>
      <c r="H27" s="147">
        <v>2</v>
      </c>
      <c r="I27" s="208">
        <v>1</v>
      </c>
      <c r="J27" s="147">
        <v>8</v>
      </c>
      <c r="K27" s="209">
        <v>6</v>
      </c>
      <c r="L27" s="112"/>
      <c r="M27" s="112"/>
    </row>
    <row r="28" spans="1:13" ht="14.25" customHeight="1">
      <c r="A28" s="113" t="s">
        <v>103</v>
      </c>
      <c r="B28" s="208">
        <v>1213</v>
      </c>
      <c r="C28" s="208">
        <v>961</v>
      </c>
      <c r="D28" s="208">
        <v>744</v>
      </c>
      <c r="E28" s="208">
        <v>52</v>
      </c>
      <c r="F28" s="208">
        <v>54</v>
      </c>
      <c r="G28" s="208">
        <v>7</v>
      </c>
      <c r="H28" s="208">
        <v>19</v>
      </c>
      <c r="I28" s="208">
        <v>17</v>
      </c>
      <c r="J28" s="208">
        <v>38</v>
      </c>
      <c r="K28" s="209">
        <v>30</v>
      </c>
      <c r="L28" s="112"/>
      <c r="M28" s="112"/>
    </row>
    <row r="29" spans="1:13" ht="14.25" customHeight="1">
      <c r="A29" s="113" t="s">
        <v>12</v>
      </c>
      <c r="B29" s="208">
        <v>647</v>
      </c>
      <c r="C29" s="208">
        <v>403</v>
      </c>
      <c r="D29" s="208">
        <v>306</v>
      </c>
      <c r="E29" s="147">
        <v>40</v>
      </c>
      <c r="F29" s="147">
        <v>18</v>
      </c>
      <c r="G29" s="147">
        <v>2</v>
      </c>
      <c r="H29" s="208">
        <v>9</v>
      </c>
      <c r="I29" s="208">
        <v>12</v>
      </c>
      <c r="J29" s="147">
        <v>5</v>
      </c>
      <c r="K29" s="148">
        <v>11</v>
      </c>
      <c r="L29" s="112"/>
      <c r="M29" s="112"/>
    </row>
    <row r="30" spans="1:13" ht="14.25" customHeight="1">
      <c r="A30" s="113" t="s">
        <v>13</v>
      </c>
      <c r="B30" s="208">
        <v>996</v>
      </c>
      <c r="C30" s="208">
        <v>789</v>
      </c>
      <c r="D30" s="208">
        <v>693</v>
      </c>
      <c r="E30" s="147">
        <v>29</v>
      </c>
      <c r="F30" s="208">
        <v>19</v>
      </c>
      <c r="G30" s="147">
        <v>6</v>
      </c>
      <c r="H30" s="208">
        <v>13</v>
      </c>
      <c r="I30" s="208">
        <v>12</v>
      </c>
      <c r="J30" s="147">
        <v>10</v>
      </c>
      <c r="K30" s="209">
        <v>7</v>
      </c>
      <c r="L30" s="112"/>
      <c r="M30" s="112"/>
    </row>
    <row r="31" spans="1:13" ht="14.25" customHeight="1">
      <c r="A31" s="113" t="s">
        <v>14</v>
      </c>
      <c r="B31" s="208">
        <v>553</v>
      </c>
      <c r="C31" s="208">
        <v>454</v>
      </c>
      <c r="D31" s="208">
        <v>362</v>
      </c>
      <c r="E31" s="208">
        <v>16</v>
      </c>
      <c r="F31" s="208">
        <v>48</v>
      </c>
      <c r="G31" s="147">
        <v>4</v>
      </c>
      <c r="H31" s="147">
        <v>10</v>
      </c>
      <c r="I31" s="208">
        <v>2</v>
      </c>
      <c r="J31" s="147">
        <v>8</v>
      </c>
      <c r="K31" s="148">
        <v>4</v>
      </c>
      <c r="L31" s="112"/>
      <c r="M31" s="112" t="s">
        <v>57</v>
      </c>
    </row>
    <row r="32" spans="1:13" ht="14.25" customHeight="1">
      <c r="A32" s="113" t="s">
        <v>69</v>
      </c>
      <c r="B32" s="208">
        <v>3967</v>
      </c>
      <c r="C32" s="208">
        <v>3047</v>
      </c>
      <c r="D32" s="208">
        <v>2416</v>
      </c>
      <c r="E32" s="208">
        <v>192</v>
      </c>
      <c r="F32" s="208">
        <v>126</v>
      </c>
      <c r="G32" s="208">
        <v>10</v>
      </c>
      <c r="H32" s="208">
        <v>65</v>
      </c>
      <c r="I32" s="208">
        <v>67</v>
      </c>
      <c r="J32" s="208">
        <v>95</v>
      </c>
      <c r="K32" s="209">
        <v>76</v>
      </c>
      <c r="L32" s="112"/>
      <c r="M32" s="112"/>
    </row>
    <row r="33" spans="1:13" ht="14.25" customHeight="1">
      <c r="A33" s="115" t="s">
        <v>70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9"/>
      <c r="L33" s="112"/>
      <c r="M33" s="112"/>
    </row>
    <row r="34" spans="1:13" ht="14.25" customHeight="1">
      <c r="A34" s="115" t="s">
        <v>65</v>
      </c>
      <c r="B34" s="208">
        <v>3163</v>
      </c>
      <c r="C34" s="208">
        <v>2368</v>
      </c>
      <c r="D34" s="208">
        <v>1826</v>
      </c>
      <c r="E34" s="208">
        <v>177</v>
      </c>
      <c r="F34" s="208">
        <v>104</v>
      </c>
      <c r="G34" s="208">
        <v>7</v>
      </c>
      <c r="H34" s="208">
        <v>48</v>
      </c>
      <c r="I34" s="208">
        <v>60</v>
      </c>
      <c r="J34" s="208">
        <v>76</v>
      </c>
      <c r="K34" s="209">
        <v>70</v>
      </c>
      <c r="L34" s="112"/>
      <c r="M34" s="112"/>
    </row>
    <row r="35" spans="1:13" ht="14.25" customHeight="1">
      <c r="A35" s="113" t="s">
        <v>15</v>
      </c>
      <c r="B35" s="208">
        <v>808</v>
      </c>
      <c r="C35" s="208">
        <v>639</v>
      </c>
      <c r="D35" s="208">
        <v>507</v>
      </c>
      <c r="E35" s="208">
        <v>28</v>
      </c>
      <c r="F35" s="147">
        <v>28</v>
      </c>
      <c r="G35" s="147">
        <v>6</v>
      </c>
      <c r="H35" s="208">
        <v>13</v>
      </c>
      <c r="I35" s="208">
        <v>29</v>
      </c>
      <c r="J35" s="147">
        <v>3</v>
      </c>
      <c r="K35" s="209">
        <v>25</v>
      </c>
      <c r="L35" s="112"/>
      <c r="M35" s="112"/>
    </row>
    <row r="36" spans="1:13" ht="14.25" customHeight="1">
      <c r="A36" s="113" t="s">
        <v>104</v>
      </c>
      <c r="B36" s="208">
        <v>1290</v>
      </c>
      <c r="C36" s="208">
        <v>1037</v>
      </c>
      <c r="D36" s="208">
        <v>801</v>
      </c>
      <c r="E36" s="208">
        <v>78</v>
      </c>
      <c r="F36" s="208">
        <v>33</v>
      </c>
      <c r="G36" s="208">
        <v>14</v>
      </c>
      <c r="H36" s="208">
        <v>16</v>
      </c>
      <c r="I36" s="208">
        <v>18</v>
      </c>
      <c r="J36" s="208">
        <v>28</v>
      </c>
      <c r="K36" s="209">
        <v>49</v>
      </c>
      <c r="L36" s="112"/>
      <c r="M36" s="112"/>
    </row>
    <row r="37" spans="1:13" ht="14.25" customHeight="1">
      <c r="A37" s="115" t="s">
        <v>70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9"/>
      <c r="L37" s="112"/>
      <c r="M37" s="112"/>
    </row>
    <row r="38" spans="1:13" ht="14.25" customHeight="1">
      <c r="A38" s="115" t="s">
        <v>66</v>
      </c>
      <c r="B38" s="208">
        <v>572</v>
      </c>
      <c r="C38" s="208">
        <v>456</v>
      </c>
      <c r="D38" s="208">
        <v>342</v>
      </c>
      <c r="E38" s="208">
        <v>46</v>
      </c>
      <c r="F38" s="208">
        <v>15</v>
      </c>
      <c r="G38" s="147">
        <v>7</v>
      </c>
      <c r="H38" s="147">
        <v>4</v>
      </c>
      <c r="I38" s="208">
        <v>9</v>
      </c>
      <c r="J38" s="208">
        <v>11</v>
      </c>
      <c r="K38" s="148">
        <v>22</v>
      </c>
      <c r="L38" s="112"/>
      <c r="M38" s="112"/>
    </row>
    <row r="39" spans="1:13" ht="14.25" customHeight="1">
      <c r="A39" s="118" t="s">
        <v>105</v>
      </c>
      <c r="B39" s="223">
        <v>1159</v>
      </c>
      <c r="C39" s="220">
        <v>762</v>
      </c>
      <c r="D39" s="220">
        <v>545</v>
      </c>
      <c r="E39" s="220">
        <v>72</v>
      </c>
      <c r="F39" s="196">
        <v>23</v>
      </c>
      <c r="G39" s="196">
        <v>10</v>
      </c>
      <c r="H39" s="220">
        <v>12</v>
      </c>
      <c r="I39" s="220">
        <v>27</v>
      </c>
      <c r="J39" s="220">
        <v>24</v>
      </c>
      <c r="K39" s="221">
        <v>49</v>
      </c>
      <c r="L39" s="197">
        <f>SUM(B8+B9+B12+B13+B14+B17+B18+B19+B20+B23+B24+B25+B26+B27+B28+B29+B30+B31+B32+B35+B36+B39)</f>
        <v>34226</v>
      </c>
      <c r="M39" s="197">
        <f>SUM(B7-L39)</f>
        <v>0</v>
      </c>
    </row>
    <row r="40" spans="1:13" ht="12.75">
      <c r="A40" s="451"/>
      <c r="B40" s="452"/>
      <c r="C40" s="452"/>
      <c r="H40" s="450"/>
      <c r="I40" s="450"/>
      <c r="J40" s="450"/>
      <c r="K40" s="450"/>
      <c r="L40" s="112"/>
      <c r="M40" s="112"/>
    </row>
    <row r="41" spans="1:13" ht="15.75" customHeight="1">
      <c r="A41" s="122" t="s">
        <v>41</v>
      </c>
      <c r="B41" s="114" t="s">
        <v>40</v>
      </c>
      <c r="C41" s="114" t="s">
        <v>40</v>
      </c>
      <c r="D41" s="114" t="s">
        <v>40</v>
      </c>
      <c r="E41" s="114" t="s">
        <v>40</v>
      </c>
      <c r="F41" s="114" t="s">
        <v>40</v>
      </c>
      <c r="I41" s="444" t="s">
        <v>123</v>
      </c>
      <c r="J41" s="444"/>
      <c r="K41" s="444"/>
      <c r="L41" s="112"/>
      <c r="M41" s="112"/>
    </row>
    <row r="42" spans="1:13" s="107" customFormat="1" ht="16.5" customHeight="1">
      <c r="A42" s="432"/>
      <c r="B42" s="434" t="s">
        <v>52</v>
      </c>
      <c r="C42" s="436" t="s">
        <v>86</v>
      </c>
      <c r="D42" s="440" t="s">
        <v>53</v>
      </c>
      <c r="E42" s="441"/>
      <c r="F42" s="441"/>
      <c r="G42" s="441"/>
      <c r="H42" s="441"/>
      <c r="I42" s="441"/>
      <c r="J42" s="441"/>
      <c r="K42" s="442"/>
      <c r="L42" s="112"/>
      <c r="M42" s="112"/>
    </row>
    <row r="43" spans="1:13" s="107" customFormat="1" ht="30.75" customHeight="1">
      <c r="A43" s="433"/>
      <c r="B43" s="435"/>
      <c r="C43" s="437"/>
      <c r="D43" s="110" t="s">
        <v>39</v>
      </c>
      <c r="E43" s="110" t="s">
        <v>87</v>
      </c>
      <c r="F43" s="110" t="s">
        <v>88</v>
      </c>
      <c r="G43" s="110" t="s">
        <v>89</v>
      </c>
      <c r="H43" s="110" t="s">
        <v>90</v>
      </c>
      <c r="I43" s="110" t="s">
        <v>91</v>
      </c>
      <c r="J43" s="110" t="s">
        <v>92</v>
      </c>
      <c r="K43" s="110" t="s">
        <v>93</v>
      </c>
      <c r="L43" s="112"/>
      <c r="M43" s="112"/>
    </row>
    <row r="44" spans="1:11" s="112" customFormat="1" ht="15" customHeight="1">
      <c r="A44" s="111" t="s">
        <v>2</v>
      </c>
      <c r="B44" s="156">
        <v>42402</v>
      </c>
      <c r="C44" s="157">
        <v>26529</v>
      </c>
      <c r="D44" s="157">
        <v>19478</v>
      </c>
      <c r="E44" s="157">
        <v>2035</v>
      </c>
      <c r="F44" s="157">
        <v>1454</v>
      </c>
      <c r="G44" s="157">
        <v>364</v>
      </c>
      <c r="H44" s="157">
        <v>777</v>
      </c>
      <c r="I44" s="157">
        <v>988</v>
      </c>
      <c r="J44" s="157">
        <v>671</v>
      </c>
      <c r="K44" s="158">
        <v>762</v>
      </c>
    </row>
    <row r="45" spans="1:13" ht="15" customHeight="1">
      <c r="A45" s="113" t="s">
        <v>71</v>
      </c>
      <c r="B45" s="150">
        <v>14572</v>
      </c>
      <c r="C45" s="151">
        <v>6945</v>
      </c>
      <c r="D45" s="151">
        <v>4650</v>
      </c>
      <c r="E45" s="151">
        <v>633</v>
      </c>
      <c r="F45" s="151">
        <v>466</v>
      </c>
      <c r="G45" s="151">
        <v>134</v>
      </c>
      <c r="H45" s="151">
        <v>219</v>
      </c>
      <c r="I45" s="151">
        <v>355</v>
      </c>
      <c r="J45" s="151">
        <v>192</v>
      </c>
      <c r="K45" s="152">
        <v>296</v>
      </c>
      <c r="L45" s="112"/>
      <c r="M45" s="112"/>
    </row>
    <row r="46" spans="1:13" ht="15" customHeight="1">
      <c r="A46" s="113" t="s">
        <v>101</v>
      </c>
      <c r="B46" s="150">
        <v>784</v>
      </c>
      <c r="C46" s="151">
        <v>615</v>
      </c>
      <c r="D46" s="151">
        <v>504</v>
      </c>
      <c r="E46" s="151">
        <v>39</v>
      </c>
      <c r="F46" s="151">
        <v>31</v>
      </c>
      <c r="G46" s="151">
        <v>10</v>
      </c>
      <c r="H46" s="147">
        <v>12</v>
      </c>
      <c r="I46" s="147">
        <v>9</v>
      </c>
      <c r="J46" s="147">
        <v>2</v>
      </c>
      <c r="K46" s="152">
        <v>8</v>
      </c>
      <c r="L46" s="112"/>
      <c r="M46" s="112"/>
    </row>
    <row r="47" spans="1:13" ht="15" customHeight="1">
      <c r="A47" s="115" t="s">
        <v>70</v>
      </c>
      <c r="B47" s="150"/>
      <c r="C47" s="151"/>
      <c r="D47" s="151"/>
      <c r="E47" s="151"/>
      <c r="F47" s="151"/>
      <c r="G47" s="151"/>
      <c r="H47" s="151"/>
      <c r="I47" s="151"/>
      <c r="J47" s="151"/>
      <c r="K47" s="152"/>
      <c r="L47" s="112"/>
      <c r="M47" s="112"/>
    </row>
    <row r="48" spans="1:13" ht="15" customHeight="1">
      <c r="A48" s="115" t="s">
        <v>67</v>
      </c>
      <c r="B48" s="150">
        <v>469</v>
      </c>
      <c r="C48" s="151">
        <v>389</v>
      </c>
      <c r="D48" s="151">
        <v>329</v>
      </c>
      <c r="E48" s="151">
        <v>28</v>
      </c>
      <c r="F48" s="147">
        <v>12</v>
      </c>
      <c r="G48" s="147">
        <v>1</v>
      </c>
      <c r="H48" s="147">
        <v>8</v>
      </c>
      <c r="I48" s="147">
        <v>6</v>
      </c>
      <c r="J48" s="147">
        <v>1</v>
      </c>
      <c r="K48" s="148">
        <v>4</v>
      </c>
      <c r="L48" s="112"/>
      <c r="M48" s="112"/>
    </row>
    <row r="49" spans="1:13" ht="15" customHeight="1">
      <c r="A49" s="113" t="s">
        <v>3</v>
      </c>
      <c r="B49" s="150">
        <v>4721</v>
      </c>
      <c r="C49" s="151">
        <v>2687</v>
      </c>
      <c r="D49" s="151">
        <v>1774</v>
      </c>
      <c r="E49" s="151">
        <v>247</v>
      </c>
      <c r="F49" s="151">
        <v>150</v>
      </c>
      <c r="G49" s="151">
        <v>18</v>
      </c>
      <c r="H49" s="151">
        <v>86</v>
      </c>
      <c r="I49" s="151">
        <v>145</v>
      </c>
      <c r="J49" s="151">
        <v>106</v>
      </c>
      <c r="K49" s="152">
        <v>161</v>
      </c>
      <c r="L49" s="112"/>
      <c r="M49" s="112"/>
    </row>
    <row r="50" spans="1:13" ht="15" customHeight="1">
      <c r="A50" s="113" t="s">
        <v>4</v>
      </c>
      <c r="B50" s="150">
        <v>827</v>
      </c>
      <c r="C50" s="151">
        <v>502</v>
      </c>
      <c r="D50" s="151">
        <v>399</v>
      </c>
      <c r="E50" s="147">
        <v>26</v>
      </c>
      <c r="F50" s="151">
        <v>19</v>
      </c>
      <c r="G50" s="147">
        <v>1</v>
      </c>
      <c r="H50" s="147">
        <v>12</v>
      </c>
      <c r="I50" s="147">
        <v>26</v>
      </c>
      <c r="J50" s="147">
        <v>12</v>
      </c>
      <c r="K50" s="148">
        <v>7</v>
      </c>
      <c r="L50" s="112"/>
      <c r="M50" s="112"/>
    </row>
    <row r="51" spans="1:13" ht="15" customHeight="1">
      <c r="A51" s="113" t="s">
        <v>102</v>
      </c>
      <c r="B51" s="150">
        <v>2035</v>
      </c>
      <c r="C51" s="151">
        <v>1608</v>
      </c>
      <c r="D51" s="151">
        <v>1085</v>
      </c>
      <c r="E51" s="147">
        <v>90</v>
      </c>
      <c r="F51" s="151">
        <v>81</v>
      </c>
      <c r="G51" s="151">
        <v>44</v>
      </c>
      <c r="H51" s="151">
        <v>138</v>
      </c>
      <c r="I51" s="151">
        <v>75</v>
      </c>
      <c r="J51" s="147">
        <v>64</v>
      </c>
      <c r="K51" s="152">
        <v>31</v>
      </c>
      <c r="L51" s="112"/>
      <c r="M51" s="112"/>
    </row>
    <row r="52" spans="1:13" ht="15" customHeight="1">
      <c r="A52" s="115" t="s">
        <v>70</v>
      </c>
      <c r="B52" s="150"/>
      <c r="C52" s="151"/>
      <c r="D52" s="151"/>
      <c r="E52" s="151"/>
      <c r="F52" s="151"/>
      <c r="G52" s="151"/>
      <c r="H52" s="151"/>
      <c r="I52" s="151"/>
      <c r="J52" s="151"/>
      <c r="K52" s="152"/>
      <c r="L52" s="112"/>
      <c r="M52" s="112"/>
    </row>
    <row r="53" spans="1:13" ht="15" customHeight="1">
      <c r="A53" s="115" t="s">
        <v>64</v>
      </c>
      <c r="B53" s="150">
        <v>1130</v>
      </c>
      <c r="C53" s="151">
        <v>945</v>
      </c>
      <c r="D53" s="151">
        <v>612</v>
      </c>
      <c r="E53" s="147">
        <v>56</v>
      </c>
      <c r="F53" s="151">
        <v>37</v>
      </c>
      <c r="G53" s="147">
        <v>37</v>
      </c>
      <c r="H53" s="151">
        <v>114</v>
      </c>
      <c r="I53" s="147">
        <v>33</v>
      </c>
      <c r="J53" s="147">
        <v>44</v>
      </c>
      <c r="K53" s="152">
        <v>12</v>
      </c>
      <c r="L53" s="112"/>
      <c r="M53" s="112"/>
    </row>
    <row r="54" spans="1:13" ht="15" customHeight="1">
      <c r="A54" s="113" t="s">
        <v>5</v>
      </c>
      <c r="B54" s="150">
        <v>500</v>
      </c>
      <c r="C54" s="151">
        <v>390</v>
      </c>
      <c r="D54" s="151">
        <v>316</v>
      </c>
      <c r="E54" s="151">
        <v>26</v>
      </c>
      <c r="F54" s="151">
        <v>18</v>
      </c>
      <c r="G54" s="147">
        <v>5</v>
      </c>
      <c r="H54" s="147">
        <v>7</v>
      </c>
      <c r="I54" s="147">
        <v>5</v>
      </c>
      <c r="J54" s="147">
        <v>8</v>
      </c>
      <c r="K54" s="148">
        <v>5</v>
      </c>
      <c r="L54" s="112"/>
      <c r="M54" s="112"/>
    </row>
    <row r="55" spans="1:13" ht="15" customHeight="1">
      <c r="A55" s="113" t="s">
        <v>6</v>
      </c>
      <c r="B55" s="150">
        <v>750</v>
      </c>
      <c r="C55" s="151">
        <v>579</v>
      </c>
      <c r="D55" s="151">
        <v>491</v>
      </c>
      <c r="E55" s="151">
        <v>30</v>
      </c>
      <c r="F55" s="147">
        <v>12</v>
      </c>
      <c r="G55" s="147">
        <v>6</v>
      </c>
      <c r="H55" s="147">
        <v>13</v>
      </c>
      <c r="I55" s="151">
        <v>14</v>
      </c>
      <c r="J55" s="147">
        <v>4</v>
      </c>
      <c r="K55" s="148">
        <v>9</v>
      </c>
      <c r="L55" s="112"/>
      <c r="M55" s="112"/>
    </row>
    <row r="56" spans="1:13" ht="15" customHeight="1">
      <c r="A56" s="113" t="s">
        <v>106</v>
      </c>
      <c r="B56" s="150">
        <v>1356</v>
      </c>
      <c r="C56" s="151">
        <v>975</v>
      </c>
      <c r="D56" s="151">
        <v>785</v>
      </c>
      <c r="E56" s="151">
        <v>72</v>
      </c>
      <c r="F56" s="151">
        <v>25</v>
      </c>
      <c r="G56" s="147">
        <v>12</v>
      </c>
      <c r="H56" s="151">
        <v>24</v>
      </c>
      <c r="I56" s="147">
        <v>36</v>
      </c>
      <c r="J56" s="147">
        <v>6</v>
      </c>
      <c r="K56" s="152">
        <v>15</v>
      </c>
      <c r="L56" s="112"/>
      <c r="M56" s="112"/>
    </row>
    <row r="57" spans="1:13" ht="15" customHeight="1">
      <c r="A57" s="113" t="s">
        <v>68</v>
      </c>
      <c r="B57" s="150">
        <v>1661</v>
      </c>
      <c r="C57" s="151">
        <v>1391</v>
      </c>
      <c r="D57" s="151">
        <v>1103</v>
      </c>
      <c r="E57" s="151">
        <v>79</v>
      </c>
      <c r="F57" s="151">
        <v>86</v>
      </c>
      <c r="G57" s="147">
        <v>12</v>
      </c>
      <c r="H57" s="151">
        <v>33</v>
      </c>
      <c r="I57" s="151">
        <v>33</v>
      </c>
      <c r="J57" s="151">
        <v>16</v>
      </c>
      <c r="K57" s="152">
        <v>29</v>
      </c>
      <c r="L57" s="112"/>
      <c r="M57" s="112"/>
    </row>
    <row r="58" spans="1:13" ht="15" customHeight="1">
      <c r="A58" s="115" t="s">
        <v>70</v>
      </c>
      <c r="B58" s="150"/>
      <c r="C58" s="151"/>
      <c r="D58" s="151"/>
      <c r="E58" s="151"/>
      <c r="F58" s="151"/>
      <c r="G58" s="151"/>
      <c r="H58" s="151"/>
      <c r="I58" s="151"/>
      <c r="J58" s="151"/>
      <c r="K58" s="152"/>
      <c r="L58" s="112"/>
      <c r="M58" s="112"/>
    </row>
    <row r="59" spans="1:13" ht="15" customHeight="1">
      <c r="A59" s="115" t="s">
        <v>20</v>
      </c>
      <c r="B59" s="150">
        <v>1006</v>
      </c>
      <c r="C59" s="151">
        <v>831</v>
      </c>
      <c r="D59" s="151">
        <v>624</v>
      </c>
      <c r="E59" s="151">
        <v>57</v>
      </c>
      <c r="F59" s="151">
        <v>64</v>
      </c>
      <c r="G59" s="147">
        <v>9</v>
      </c>
      <c r="H59" s="151">
        <v>14</v>
      </c>
      <c r="I59" s="151">
        <v>28</v>
      </c>
      <c r="J59" s="151">
        <v>10</v>
      </c>
      <c r="K59" s="148">
        <v>25</v>
      </c>
      <c r="L59" s="112"/>
      <c r="M59" s="112"/>
    </row>
    <row r="60" spans="1:13" ht="15" customHeight="1">
      <c r="A60" s="113" t="s">
        <v>7</v>
      </c>
      <c r="B60" s="150">
        <v>490</v>
      </c>
      <c r="C60" s="151">
        <v>304</v>
      </c>
      <c r="D60" s="151">
        <v>252</v>
      </c>
      <c r="E60" s="147">
        <v>11</v>
      </c>
      <c r="F60" s="147">
        <v>6</v>
      </c>
      <c r="G60" s="147">
        <v>4</v>
      </c>
      <c r="H60" s="147">
        <v>8</v>
      </c>
      <c r="I60" s="147">
        <v>8</v>
      </c>
      <c r="J60" s="147">
        <v>11</v>
      </c>
      <c r="K60" s="148">
        <v>4</v>
      </c>
      <c r="L60" s="112"/>
      <c r="M60" s="112"/>
    </row>
    <row r="61" spans="1:13" ht="15" customHeight="1">
      <c r="A61" s="113" t="s">
        <v>8</v>
      </c>
      <c r="B61" s="150">
        <v>972</v>
      </c>
      <c r="C61" s="151">
        <v>639</v>
      </c>
      <c r="D61" s="151">
        <v>470</v>
      </c>
      <c r="E61" s="151">
        <v>44</v>
      </c>
      <c r="F61" s="151">
        <v>46</v>
      </c>
      <c r="G61" s="147">
        <v>12</v>
      </c>
      <c r="H61" s="151">
        <v>14</v>
      </c>
      <c r="I61" s="147">
        <v>23</v>
      </c>
      <c r="J61" s="151">
        <v>17</v>
      </c>
      <c r="K61" s="148">
        <v>13</v>
      </c>
      <c r="L61" s="112"/>
      <c r="M61" s="112"/>
    </row>
    <row r="62" spans="1:13" ht="15" customHeight="1">
      <c r="A62" s="113" t="s">
        <v>9</v>
      </c>
      <c r="B62" s="147">
        <v>243</v>
      </c>
      <c r="C62" s="147">
        <v>228</v>
      </c>
      <c r="D62" s="147">
        <v>197</v>
      </c>
      <c r="E62" s="147">
        <v>7</v>
      </c>
      <c r="F62" s="147">
        <v>6</v>
      </c>
      <c r="G62" s="147">
        <v>0</v>
      </c>
      <c r="H62" s="147">
        <v>5</v>
      </c>
      <c r="I62" s="147">
        <v>6</v>
      </c>
      <c r="J62" s="147">
        <v>5</v>
      </c>
      <c r="K62" s="148">
        <v>2</v>
      </c>
      <c r="L62" s="112"/>
      <c r="M62" s="112"/>
    </row>
    <row r="63" spans="1:13" ht="15" customHeight="1">
      <c r="A63" s="113" t="s">
        <v>10</v>
      </c>
      <c r="B63" s="150">
        <v>888</v>
      </c>
      <c r="C63" s="151">
        <v>628</v>
      </c>
      <c r="D63" s="151">
        <v>503</v>
      </c>
      <c r="E63" s="151">
        <v>49</v>
      </c>
      <c r="F63" s="151">
        <v>24</v>
      </c>
      <c r="G63" s="147">
        <v>4</v>
      </c>
      <c r="H63" s="147">
        <v>16</v>
      </c>
      <c r="I63" s="151">
        <v>21</v>
      </c>
      <c r="J63" s="147">
        <v>11</v>
      </c>
      <c r="K63" s="148" t="s">
        <v>130</v>
      </c>
      <c r="L63" s="112"/>
      <c r="M63" s="112"/>
    </row>
    <row r="64" spans="1:13" ht="15" customHeight="1">
      <c r="A64" s="113" t="s">
        <v>11</v>
      </c>
      <c r="B64" s="150">
        <v>484</v>
      </c>
      <c r="C64" s="151">
        <v>323</v>
      </c>
      <c r="D64" s="151">
        <v>270</v>
      </c>
      <c r="E64" s="147">
        <v>17</v>
      </c>
      <c r="F64" s="151">
        <v>11</v>
      </c>
      <c r="G64" s="147">
        <v>2</v>
      </c>
      <c r="H64" s="147">
        <v>5</v>
      </c>
      <c r="I64" s="151">
        <v>6</v>
      </c>
      <c r="J64" s="147">
        <v>9</v>
      </c>
      <c r="K64" s="148">
        <v>3</v>
      </c>
      <c r="L64" s="112"/>
      <c r="M64" s="112"/>
    </row>
    <row r="65" spans="1:13" ht="15" customHeight="1">
      <c r="A65" s="113" t="s">
        <v>103</v>
      </c>
      <c r="B65" s="150">
        <v>1301</v>
      </c>
      <c r="C65" s="151">
        <v>932</v>
      </c>
      <c r="D65" s="151">
        <v>733</v>
      </c>
      <c r="E65" s="151">
        <v>64</v>
      </c>
      <c r="F65" s="151">
        <v>38</v>
      </c>
      <c r="G65" s="147">
        <v>9</v>
      </c>
      <c r="H65" s="151">
        <v>23</v>
      </c>
      <c r="I65" s="151">
        <v>25</v>
      </c>
      <c r="J65" s="147">
        <v>28</v>
      </c>
      <c r="K65" s="152">
        <v>12</v>
      </c>
      <c r="L65" s="112"/>
      <c r="M65" s="112" t="s">
        <v>57</v>
      </c>
    </row>
    <row r="66" spans="1:13" ht="15" customHeight="1">
      <c r="A66" s="113" t="s">
        <v>12</v>
      </c>
      <c r="B66" s="150">
        <v>597</v>
      </c>
      <c r="C66" s="151">
        <v>454</v>
      </c>
      <c r="D66" s="151">
        <v>316</v>
      </c>
      <c r="E66" s="147">
        <v>43</v>
      </c>
      <c r="F66" s="151">
        <v>26</v>
      </c>
      <c r="G66" s="147">
        <v>13</v>
      </c>
      <c r="H66" s="151">
        <v>19</v>
      </c>
      <c r="I66" s="147">
        <v>20</v>
      </c>
      <c r="J66" s="147">
        <v>11</v>
      </c>
      <c r="K66" s="148">
        <v>6</v>
      </c>
      <c r="L66" s="112"/>
      <c r="M66" s="112"/>
    </row>
    <row r="67" spans="1:13" ht="15" customHeight="1">
      <c r="A67" s="113" t="s">
        <v>13</v>
      </c>
      <c r="B67" s="150">
        <v>1062</v>
      </c>
      <c r="C67" s="151">
        <v>715</v>
      </c>
      <c r="D67" s="151">
        <v>617</v>
      </c>
      <c r="E67" s="151">
        <v>31</v>
      </c>
      <c r="F67" s="151">
        <v>26</v>
      </c>
      <c r="G67" s="151">
        <v>6</v>
      </c>
      <c r="H67" s="147">
        <v>9</v>
      </c>
      <c r="I67" s="147">
        <v>5</v>
      </c>
      <c r="J67" s="147">
        <v>15</v>
      </c>
      <c r="K67" s="152">
        <v>6</v>
      </c>
      <c r="L67" s="112"/>
      <c r="M67" s="112"/>
    </row>
    <row r="68" spans="1:13" ht="15" customHeight="1">
      <c r="A68" s="113" t="s">
        <v>14</v>
      </c>
      <c r="B68" s="150">
        <v>680</v>
      </c>
      <c r="C68" s="151">
        <v>461</v>
      </c>
      <c r="D68" s="151">
        <v>399</v>
      </c>
      <c r="E68" s="147">
        <v>15</v>
      </c>
      <c r="F68" s="147">
        <v>24</v>
      </c>
      <c r="G68" s="147">
        <v>0</v>
      </c>
      <c r="H68" s="147">
        <v>5</v>
      </c>
      <c r="I68" s="147">
        <v>5</v>
      </c>
      <c r="J68" s="147">
        <v>7</v>
      </c>
      <c r="K68" s="148">
        <v>6</v>
      </c>
      <c r="L68" s="112"/>
      <c r="M68" s="112"/>
    </row>
    <row r="69" spans="1:13" s="107" customFormat="1" ht="15" customHeight="1">
      <c r="A69" s="113" t="s">
        <v>69</v>
      </c>
      <c r="B69" s="150">
        <v>5123</v>
      </c>
      <c r="C69" s="151">
        <v>3404</v>
      </c>
      <c r="D69" s="151">
        <v>2598</v>
      </c>
      <c r="E69" s="151">
        <v>285</v>
      </c>
      <c r="F69" s="151">
        <v>215</v>
      </c>
      <c r="G69" s="151">
        <v>22</v>
      </c>
      <c r="H69" s="151">
        <v>68</v>
      </c>
      <c r="I69" s="147">
        <v>85</v>
      </c>
      <c r="J69" s="151">
        <v>71</v>
      </c>
      <c r="K69" s="152">
        <v>60</v>
      </c>
      <c r="L69" s="112"/>
      <c r="M69" s="112"/>
    </row>
    <row r="70" spans="1:13" s="107" customFormat="1" ht="15" customHeight="1">
      <c r="A70" s="115" t="s">
        <v>70</v>
      </c>
      <c r="B70" s="150"/>
      <c r="C70" s="151"/>
      <c r="D70" s="151"/>
      <c r="E70" s="151"/>
      <c r="F70" s="151"/>
      <c r="G70" s="151"/>
      <c r="H70" s="151"/>
      <c r="I70" s="151"/>
      <c r="J70" s="151"/>
      <c r="K70" s="152"/>
      <c r="L70" s="112"/>
      <c r="M70" s="112"/>
    </row>
    <row r="71" spans="1:13" ht="15" customHeight="1">
      <c r="A71" s="115" t="s">
        <v>65</v>
      </c>
      <c r="B71" s="150">
        <v>4108</v>
      </c>
      <c r="C71" s="151">
        <v>2698</v>
      </c>
      <c r="D71" s="151">
        <v>1979</v>
      </c>
      <c r="E71" s="151">
        <v>257</v>
      </c>
      <c r="F71" s="151">
        <v>193</v>
      </c>
      <c r="G71" s="151">
        <v>18</v>
      </c>
      <c r="H71" s="151">
        <v>62</v>
      </c>
      <c r="I71" s="147">
        <v>70</v>
      </c>
      <c r="J71" s="151">
        <v>65</v>
      </c>
      <c r="K71" s="152">
        <v>54</v>
      </c>
      <c r="L71" s="112"/>
      <c r="M71" s="112"/>
    </row>
    <row r="72" spans="1:13" ht="15" customHeight="1">
      <c r="A72" s="113" t="s">
        <v>15</v>
      </c>
      <c r="B72" s="150">
        <v>898</v>
      </c>
      <c r="C72" s="151">
        <v>606</v>
      </c>
      <c r="D72" s="151">
        <v>494</v>
      </c>
      <c r="E72" s="151">
        <v>27</v>
      </c>
      <c r="F72" s="147">
        <v>24</v>
      </c>
      <c r="G72" s="147">
        <v>7</v>
      </c>
      <c r="H72" s="147">
        <v>12</v>
      </c>
      <c r="I72" s="151">
        <v>12</v>
      </c>
      <c r="J72" s="147">
        <v>13</v>
      </c>
      <c r="K72" s="152">
        <v>17</v>
      </c>
      <c r="L72" s="112"/>
      <c r="M72" s="112"/>
    </row>
    <row r="73" spans="1:13" ht="15" customHeight="1">
      <c r="A73" s="113" t="s">
        <v>104</v>
      </c>
      <c r="B73" s="150">
        <v>1392</v>
      </c>
      <c r="C73" s="151">
        <v>1292</v>
      </c>
      <c r="D73" s="151">
        <v>958</v>
      </c>
      <c r="E73" s="151">
        <v>98</v>
      </c>
      <c r="F73" s="151">
        <v>67</v>
      </c>
      <c r="G73" s="151">
        <v>33</v>
      </c>
      <c r="H73" s="151">
        <v>29</v>
      </c>
      <c r="I73" s="151">
        <v>40</v>
      </c>
      <c r="J73" s="151">
        <v>31</v>
      </c>
      <c r="K73" s="152">
        <v>36</v>
      </c>
      <c r="L73" s="112"/>
      <c r="M73" s="112"/>
    </row>
    <row r="74" spans="1:13" ht="15" customHeight="1">
      <c r="A74" s="115" t="s">
        <v>70</v>
      </c>
      <c r="B74" s="150"/>
      <c r="C74" s="151"/>
      <c r="D74" s="151"/>
      <c r="E74" s="151"/>
      <c r="F74" s="151"/>
      <c r="G74" s="151"/>
      <c r="H74" s="151"/>
      <c r="I74" s="151"/>
      <c r="J74" s="151"/>
      <c r="K74" s="152"/>
      <c r="L74" s="112"/>
      <c r="M74" s="112"/>
    </row>
    <row r="75" spans="1:13" ht="15" customHeight="1">
      <c r="A75" s="115" t="s">
        <v>66</v>
      </c>
      <c r="B75" s="150">
        <v>619</v>
      </c>
      <c r="C75" s="151">
        <v>573</v>
      </c>
      <c r="D75" s="151">
        <v>428</v>
      </c>
      <c r="E75" s="151">
        <v>50</v>
      </c>
      <c r="F75" s="151">
        <v>28</v>
      </c>
      <c r="G75" s="151">
        <v>15</v>
      </c>
      <c r="H75" s="147">
        <v>12</v>
      </c>
      <c r="I75" s="151">
        <v>11</v>
      </c>
      <c r="J75" s="151">
        <v>12</v>
      </c>
      <c r="K75" s="152">
        <v>17</v>
      </c>
      <c r="L75" s="112"/>
      <c r="M75" s="112"/>
    </row>
    <row r="76" spans="1:13" ht="15" customHeight="1">
      <c r="A76" s="118" t="s">
        <v>105</v>
      </c>
      <c r="B76" s="153">
        <v>1066</v>
      </c>
      <c r="C76" s="154">
        <v>851</v>
      </c>
      <c r="D76" s="154">
        <v>564</v>
      </c>
      <c r="E76" s="154">
        <v>102</v>
      </c>
      <c r="F76" s="154">
        <v>53</v>
      </c>
      <c r="G76" s="154">
        <v>10</v>
      </c>
      <c r="H76" s="196">
        <v>20</v>
      </c>
      <c r="I76" s="154">
        <v>34</v>
      </c>
      <c r="J76" s="154">
        <v>32</v>
      </c>
      <c r="K76" s="155">
        <v>36</v>
      </c>
      <c r="L76" s="112">
        <f>SUM(B45+B46+B49+B50+B51+B54+B55+B56+B57+B60+B61+B62+B63+B64+B65+B66+B67+B68+B69+B72+B73+B76)</f>
        <v>42402</v>
      </c>
      <c r="M76" s="112">
        <f>SUM(B44-L76)</f>
        <v>0</v>
      </c>
    </row>
    <row r="77" spans="1:13" ht="15" customHeight="1">
      <c r="A77" s="123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12"/>
      <c r="M77" s="112"/>
    </row>
    <row r="78" spans="1:13" ht="16.5" customHeight="1">
      <c r="A78" s="431" t="s">
        <v>76</v>
      </c>
      <c r="B78" s="431"/>
      <c r="C78" s="431"/>
      <c r="D78" s="114" t="s">
        <v>40</v>
      </c>
      <c r="E78" s="114" t="s">
        <v>40</v>
      </c>
      <c r="F78" s="114" t="s">
        <v>40</v>
      </c>
      <c r="I78" s="445" t="s">
        <v>123</v>
      </c>
      <c r="J78" s="445"/>
      <c r="K78" s="445"/>
      <c r="L78" s="112"/>
      <c r="M78" s="112"/>
    </row>
    <row r="79" spans="1:13" ht="16.5" customHeight="1">
      <c r="A79" s="432" t="s">
        <v>38</v>
      </c>
      <c r="B79" s="446" t="s">
        <v>52</v>
      </c>
      <c r="C79" s="448" t="s">
        <v>86</v>
      </c>
      <c r="D79" s="443" t="s">
        <v>53</v>
      </c>
      <c r="E79" s="443"/>
      <c r="F79" s="443"/>
      <c r="G79" s="443"/>
      <c r="H79" s="443"/>
      <c r="I79" s="443"/>
      <c r="J79" s="443"/>
      <c r="K79" s="443"/>
      <c r="L79" s="112"/>
      <c r="M79" s="112"/>
    </row>
    <row r="80" spans="1:13" ht="30.75" customHeight="1">
      <c r="A80" s="433"/>
      <c r="B80" s="447"/>
      <c r="C80" s="449"/>
      <c r="D80" s="110" t="s">
        <v>39</v>
      </c>
      <c r="E80" s="110" t="s">
        <v>87</v>
      </c>
      <c r="F80" s="110" t="s">
        <v>88</v>
      </c>
      <c r="G80" s="110" t="s">
        <v>89</v>
      </c>
      <c r="H80" s="110" t="s">
        <v>90</v>
      </c>
      <c r="I80" s="110" t="s">
        <v>91</v>
      </c>
      <c r="J80" s="110" t="s">
        <v>92</v>
      </c>
      <c r="K80" s="110" t="s">
        <v>93</v>
      </c>
      <c r="L80" s="112"/>
      <c r="M80" s="112"/>
    </row>
    <row r="81" spans="1:13" ht="15" customHeight="1">
      <c r="A81" s="125" t="s">
        <v>2</v>
      </c>
      <c r="B81" s="126">
        <v>-8176</v>
      </c>
      <c r="C81" s="127">
        <v>-3345</v>
      </c>
      <c r="D81" s="128">
        <v>-1721</v>
      </c>
      <c r="E81" s="128">
        <v>-542</v>
      </c>
      <c r="F81" s="128">
        <v>-490</v>
      </c>
      <c r="G81" s="128">
        <v>-100</v>
      </c>
      <c r="H81" s="128">
        <v>-251</v>
      </c>
      <c r="I81" s="128">
        <v>-263</v>
      </c>
      <c r="J81" s="128">
        <v>-25</v>
      </c>
      <c r="K81" s="255">
        <v>47</v>
      </c>
      <c r="L81" s="112"/>
      <c r="M81" s="112"/>
    </row>
    <row r="82" spans="1:13" ht="15" customHeight="1">
      <c r="A82" s="129" t="s">
        <v>71</v>
      </c>
      <c r="B82" s="116">
        <v>-3912</v>
      </c>
      <c r="C82" s="278">
        <v>-1429</v>
      </c>
      <c r="D82" s="278">
        <v>-817</v>
      </c>
      <c r="E82" s="278">
        <v>-219</v>
      </c>
      <c r="F82" s="278">
        <v>-213</v>
      </c>
      <c r="G82" s="278">
        <v>-59</v>
      </c>
      <c r="H82" s="278">
        <v>-66</v>
      </c>
      <c r="I82" s="278">
        <v>-61</v>
      </c>
      <c r="J82" s="278">
        <v>2</v>
      </c>
      <c r="K82" s="279">
        <v>4</v>
      </c>
      <c r="L82" s="112"/>
      <c r="M82" s="112"/>
    </row>
    <row r="83" spans="1:13" s="107" customFormat="1" ht="15" customHeight="1">
      <c r="A83" s="129" t="s">
        <v>101</v>
      </c>
      <c r="B83" s="116">
        <v>-137</v>
      </c>
      <c r="C83" s="278">
        <v>-127</v>
      </c>
      <c r="D83" s="147">
        <v>-88</v>
      </c>
      <c r="E83" s="147">
        <v>-22</v>
      </c>
      <c r="F83" s="278">
        <v>-13</v>
      </c>
      <c r="G83" s="147">
        <v>-7</v>
      </c>
      <c r="H83" s="210">
        <v>-4</v>
      </c>
      <c r="I83" s="147">
        <v>2</v>
      </c>
      <c r="J83" s="147">
        <v>1</v>
      </c>
      <c r="K83" s="279">
        <v>4</v>
      </c>
      <c r="L83" s="112"/>
      <c r="M83" s="112"/>
    </row>
    <row r="84" spans="1:13" s="107" customFormat="1" ht="15" customHeight="1">
      <c r="A84" s="130" t="s">
        <v>70</v>
      </c>
      <c r="B84" s="116"/>
      <c r="C84" s="278"/>
      <c r="D84" s="278"/>
      <c r="E84" s="278"/>
      <c r="F84" s="278"/>
      <c r="G84" s="278"/>
      <c r="H84" s="278"/>
      <c r="I84" s="278"/>
      <c r="J84" s="278"/>
      <c r="K84" s="279"/>
      <c r="L84" s="112"/>
      <c r="M84" s="112"/>
    </row>
    <row r="85" spans="1:13" s="112" customFormat="1" ht="15" customHeight="1">
      <c r="A85" s="130" t="s">
        <v>67</v>
      </c>
      <c r="B85" s="116">
        <v>-116</v>
      </c>
      <c r="C85" s="278">
        <v>-101</v>
      </c>
      <c r="D85" s="278">
        <v>-86</v>
      </c>
      <c r="E85" s="147">
        <v>-16</v>
      </c>
      <c r="F85" s="147">
        <v>-2</v>
      </c>
      <c r="G85" s="278">
        <v>1</v>
      </c>
      <c r="H85" s="147">
        <v>-3</v>
      </c>
      <c r="I85" s="147">
        <v>2</v>
      </c>
      <c r="J85" s="210">
        <v>1</v>
      </c>
      <c r="K85" s="148">
        <v>2</v>
      </c>
      <c r="M85" s="112" t="s">
        <v>57</v>
      </c>
    </row>
    <row r="86" spans="1:13" ht="15" customHeight="1">
      <c r="A86" s="129" t="s">
        <v>3</v>
      </c>
      <c r="B86" s="116">
        <v>-1627</v>
      </c>
      <c r="C86" s="278">
        <v>-670</v>
      </c>
      <c r="D86" s="278">
        <v>-222</v>
      </c>
      <c r="E86" s="278">
        <v>-119</v>
      </c>
      <c r="F86" s="278">
        <v>-79</v>
      </c>
      <c r="G86" s="147">
        <v>0</v>
      </c>
      <c r="H86" s="278">
        <v>-45</v>
      </c>
      <c r="I86" s="278">
        <v>-65</v>
      </c>
      <c r="J86" s="278">
        <v>-64</v>
      </c>
      <c r="K86" s="279">
        <v>-76</v>
      </c>
      <c r="L86" s="112"/>
      <c r="M86" s="112"/>
    </row>
    <row r="87" spans="1:13" ht="15" customHeight="1">
      <c r="A87" s="129" t="s">
        <v>4</v>
      </c>
      <c r="B87" s="116">
        <v>-315</v>
      </c>
      <c r="C87" s="278">
        <v>-193</v>
      </c>
      <c r="D87" s="278">
        <v>-159</v>
      </c>
      <c r="E87" s="278">
        <v>-7</v>
      </c>
      <c r="F87" s="147">
        <v>-11</v>
      </c>
      <c r="G87" s="147">
        <v>5</v>
      </c>
      <c r="H87" s="278">
        <v>-9</v>
      </c>
      <c r="I87" s="278">
        <v>-16</v>
      </c>
      <c r="J87" s="210">
        <v>-6</v>
      </c>
      <c r="K87" s="280">
        <v>10</v>
      </c>
      <c r="L87" s="112"/>
      <c r="M87" s="112"/>
    </row>
    <row r="88" spans="1:13" ht="15" customHeight="1">
      <c r="A88" s="129" t="s">
        <v>102</v>
      </c>
      <c r="B88" s="116">
        <v>-251</v>
      </c>
      <c r="C88" s="278">
        <v>-292</v>
      </c>
      <c r="D88" s="278">
        <v>-120</v>
      </c>
      <c r="E88" s="147">
        <v>-21</v>
      </c>
      <c r="F88" s="278">
        <v>-39</v>
      </c>
      <c r="G88" s="278">
        <v>15</v>
      </c>
      <c r="H88" s="278">
        <v>-78</v>
      </c>
      <c r="I88" s="147">
        <v>-47</v>
      </c>
      <c r="J88" s="278">
        <v>1</v>
      </c>
      <c r="K88" s="279">
        <v>-3</v>
      </c>
      <c r="L88" s="112"/>
      <c r="M88" s="112"/>
    </row>
    <row r="89" spans="1:13" ht="15" customHeight="1">
      <c r="A89" s="130" t="s">
        <v>70</v>
      </c>
      <c r="B89" s="116"/>
      <c r="C89" s="278"/>
      <c r="D89" s="278"/>
      <c r="E89" s="278"/>
      <c r="F89" s="278"/>
      <c r="G89" s="278"/>
      <c r="H89" s="278"/>
      <c r="I89" s="278"/>
      <c r="J89" s="278"/>
      <c r="K89" s="279"/>
      <c r="L89" s="112"/>
      <c r="M89" s="112"/>
    </row>
    <row r="90" spans="1:13" ht="15" customHeight="1">
      <c r="A90" s="130" t="s">
        <v>64</v>
      </c>
      <c r="B90" s="116">
        <v>-181</v>
      </c>
      <c r="C90" s="278">
        <v>-153</v>
      </c>
      <c r="D90" s="278">
        <v>-64</v>
      </c>
      <c r="E90" s="278">
        <v>-9</v>
      </c>
      <c r="F90" s="278">
        <v>-10</v>
      </c>
      <c r="G90" s="278">
        <v>9</v>
      </c>
      <c r="H90" s="278">
        <v>-69</v>
      </c>
      <c r="I90" s="278">
        <v>-18</v>
      </c>
      <c r="J90" s="278">
        <v>5</v>
      </c>
      <c r="K90" s="148">
        <v>3</v>
      </c>
      <c r="L90" s="112"/>
      <c r="M90" s="112"/>
    </row>
    <row r="91" spans="1:13" ht="15" customHeight="1">
      <c r="A91" s="129" t="s">
        <v>5</v>
      </c>
      <c r="B91" s="116">
        <v>-234</v>
      </c>
      <c r="C91" s="278">
        <v>-134</v>
      </c>
      <c r="D91" s="278">
        <v>-94</v>
      </c>
      <c r="E91" s="278">
        <v>-15</v>
      </c>
      <c r="F91" s="278">
        <v>-4</v>
      </c>
      <c r="G91" s="147">
        <v>-4</v>
      </c>
      <c r="H91" s="147">
        <v>-6</v>
      </c>
      <c r="I91" s="147">
        <v>-2</v>
      </c>
      <c r="J91" s="278">
        <v>-6</v>
      </c>
      <c r="K91" s="279">
        <v>-3</v>
      </c>
      <c r="L91" s="112"/>
      <c r="M91" s="112"/>
    </row>
    <row r="92" spans="1:13" ht="15" customHeight="1">
      <c r="A92" s="129" t="s">
        <v>6</v>
      </c>
      <c r="B92" s="116">
        <v>164</v>
      </c>
      <c r="C92" s="278">
        <v>97</v>
      </c>
      <c r="D92" s="278">
        <v>67</v>
      </c>
      <c r="E92" s="147">
        <v>13</v>
      </c>
      <c r="F92" s="147">
        <v>13</v>
      </c>
      <c r="G92" s="147">
        <v>-3</v>
      </c>
      <c r="H92" s="147">
        <v>0</v>
      </c>
      <c r="I92" s="147">
        <v>-3</v>
      </c>
      <c r="J92" s="147">
        <v>4</v>
      </c>
      <c r="K92" s="279">
        <v>6</v>
      </c>
      <c r="L92" s="112"/>
      <c r="M92" s="112"/>
    </row>
    <row r="93" spans="1:13" ht="15" customHeight="1">
      <c r="A93" s="129" t="s">
        <v>106</v>
      </c>
      <c r="B93" s="116">
        <v>38</v>
      </c>
      <c r="C93" s="278">
        <v>205</v>
      </c>
      <c r="D93" s="147">
        <v>120</v>
      </c>
      <c r="E93" s="278">
        <v>3</v>
      </c>
      <c r="F93" s="278">
        <v>21</v>
      </c>
      <c r="G93" s="278">
        <v>5</v>
      </c>
      <c r="H93" s="147">
        <v>3</v>
      </c>
      <c r="I93" s="278">
        <v>7</v>
      </c>
      <c r="J93" s="278">
        <v>26</v>
      </c>
      <c r="K93" s="279">
        <v>20</v>
      </c>
      <c r="L93" s="112"/>
      <c r="M93" s="112"/>
    </row>
    <row r="94" spans="1:13" ht="15" customHeight="1">
      <c r="A94" s="129" t="s">
        <v>68</v>
      </c>
      <c r="B94" s="116">
        <v>147</v>
      </c>
      <c r="C94" s="278">
        <v>-6</v>
      </c>
      <c r="D94" s="278">
        <v>42</v>
      </c>
      <c r="E94" s="281">
        <v>6</v>
      </c>
      <c r="F94" s="278">
        <v>-38</v>
      </c>
      <c r="G94" s="147">
        <v>-4</v>
      </c>
      <c r="H94" s="278">
        <v>-6</v>
      </c>
      <c r="I94" s="278">
        <v>-21</v>
      </c>
      <c r="J94" s="278">
        <v>18</v>
      </c>
      <c r="K94" s="279">
        <v>-3</v>
      </c>
      <c r="L94" s="112"/>
      <c r="M94" s="112"/>
    </row>
    <row r="95" spans="1:13" ht="15" customHeight="1">
      <c r="A95" s="130" t="s">
        <v>70</v>
      </c>
      <c r="B95" s="116"/>
      <c r="C95" s="278"/>
      <c r="D95" s="278"/>
      <c r="E95" s="278"/>
      <c r="F95" s="278"/>
      <c r="G95" s="278"/>
      <c r="H95" s="278"/>
      <c r="I95" s="278"/>
      <c r="J95" s="278"/>
      <c r="K95" s="279"/>
      <c r="L95" s="112"/>
      <c r="M95" s="112"/>
    </row>
    <row r="96" spans="1:13" ht="15" customHeight="1">
      <c r="A96" s="130" t="s">
        <v>20</v>
      </c>
      <c r="B96" s="116">
        <v>116</v>
      </c>
      <c r="C96" s="278">
        <v>35</v>
      </c>
      <c r="D96" s="278">
        <v>63</v>
      </c>
      <c r="E96" s="278">
        <v>9</v>
      </c>
      <c r="F96" s="92">
        <v>-29</v>
      </c>
      <c r="G96" s="278">
        <v>-6</v>
      </c>
      <c r="H96" s="278">
        <v>6</v>
      </c>
      <c r="I96" s="278">
        <v>-19</v>
      </c>
      <c r="J96" s="278">
        <v>15</v>
      </c>
      <c r="K96" s="279">
        <v>-4</v>
      </c>
      <c r="L96" s="112"/>
      <c r="M96" s="112"/>
    </row>
    <row r="97" spans="1:13" ht="15" customHeight="1">
      <c r="A97" s="129" t="s">
        <v>7</v>
      </c>
      <c r="B97" s="116">
        <v>-180</v>
      </c>
      <c r="C97" s="278">
        <v>-58</v>
      </c>
      <c r="D97" s="278">
        <v>-49</v>
      </c>
      <c r="E97" s="147">
        <v>3</v>
      </c>
      <c r="F97" s="147">
        <v>1</v>
      </c>
      <c r="G97" s="147">
        <v>-3</v>
      </c>
      <c r="H97" s="278">
        <v>-3</v>
      </c>
      <c r="I97" s="147">
        <v>-6</v>
      </c>
      <c r="J97" s="147">
        <v>-4</v>
      </c>
      <c r="K97" s="279">
        <v>3</v>
      </c>
      <c r="L97" s="112"/>
      <c r="M97" s="112"/>
    </row>
    <row r="98" spans="1:13" ht="15" customHeight="1">
      <c r="A98" s="129" t="s">
        <v>8</v>
      </c>
      <c r="B98" s="116">
        <v>-480</v>
      </c>
      <c r="C98" s="278">
        <v>-231</v>
      </c>
      <c r="D98" s="278">
        <v>-168</v>
      </c>
      <c r="E98" s="278">
        <v>-13</v>
      </c>
      <c r="F98" s="147">
        <v>-30</v>
      </c>
      <c r="G98" s="281">
        <v>-9</v>
      </c>
      <c r="H98" s="147">
        <v>0</v>
      </c>
      <c r="I98" s="278">
        <v>-11</v>
      </c>
      <c r="J98" s="278">
        <v>-4</v>
      </c>
      <c r="K98" s="148">
        <v>4</v>
      </c>
      <c r="L98" s="112"/>
      <c r="M98" s="112"/>
    </row>
    <row r="99" spans="1:13" ht="15" customHeight="1">
      <c r="A99" s="129" t="s">
        <v>9</v>
      </c>
      <c r="B99" s="297">
        <v>35</v>
      </c>
      <c r="C99" s="147">
        <v>19</v>
      </c>
      <c r="D99" s="147">
        <v>6</v>
      </c>
      <c r="E99" s="147">
        <v>8</v>
      </c>
      <c r="F99" s="147">
        <v>7</v>
      </c>
      <c r="G99" s="147">
        <v>0</v>
      </c>
      <c r="H99" s="147">
        <v>-4</v>
      </c>
      <c r="I99" s="147">
        <v>1</v>
      </c>
      <c r="J99" s="147">
        <v>0</v>
      </c>
      <c r="K99" s="279">
        <v>1</v>
      </c>
      <c r="L99" s="112"/>
      <c r="M99" s="112"/>
    </row>
    <row r="100" spans="1:14" ht="15" customHeight="1">
      <c r="A100" s="129" t="s">
        <v>10</v>
      </c>
      <c r="B100" s="116">
        <v>114</v>
      </c>
      <c r="C100" s="278">
        <v>124</v>
      </c>
      <c r="D100" s="278">
        <v>89</v>
      </c>
      <c r="E100" s="278">
        <v>5</v>
      </c>
      <c r="F100" s="278">
        <v>15</v>
      </c>
      <c r="G100" s="147">
        <v>1</v>
      </c>
      <c r="H100" s="147">
        <v>-2</v>
      </c>
      <c r="I100" s="278">
        <v>6</v>
      </c>
      <c r="J100" s="147">
        <v>5</v>
      </c>
      <c r="K100" s="148">
        <v>5</v>
      </c>
      <c r="L100" s="112"/>
      <c r="M100" s="112"/>
      <c r="N100" s="114" t="s">
        <v>57</v>
      </c>
    </row>
    <row r="101" spans="1:13" ht="15" customHeight="1">
      <c r="A101" s="129" t="s">
        <v>11</v>
      </c>
      <c r="B101" s="297">
        <v>-52</v>
      </c>
      <c r="C101" s="278">
        <v>-27</v>
      </c>
      <c r="D101" s="278">
        <v>-23</v>
      </c>
      <c r="E101" s="278">
        <v>-6</v>
      </c>
      <c r="F101" s="278">
        <v>4</v>
      </c>
      <c r="G101" s="147">
        <v>4</v>
      </c>
      <c r="H101" s="278">
        <v>-3</v>
      </c>
      <c r="I101" s="147">
        <v>-5</v>
      </c>
      <c r="J101" s="147">
        <v>-1</v>
      </c>
      <c r="K101" s="279">
        <v>3</v>
      </c>
      <c r="L101" s="112"/>
      <c r="M101" s="112"/>
    </row>
    <row r="102" spans="1:13" ht="15" customHeight="1">
      <c r="A102" s="129" t="s">
        <v>103</v>
      </c>
      <c r="B102" s="116">
        <v>-88</v>
      </c>
      <c r="C102" s="278">
        <v>29</v>
      </c>
      <c r="D102" s="278">
        <v>11</v>
      </c>
      <c r="E102" s="278">
        <v>-12</v>
      </c>
      <c r="F102" s="278">
        <v>16</v>
      </c>
      <c r="G102" s="278">
        <v>-2</v>
      </c>
      <c r="H102" s="278">
        <v>-4</v>
      </c>
      <c r="I102" s="278">
        <v>-8</v>
      </c>
      <c r="J102" s="278">
        <v>10</v>
      </c>
      <c r="K102" s="279">
        <v>18</v>
      </c>
      <c r="L102" s="112"/>
      <c r="M102" s="112"/>
    </row>
    <row r="103" spans="1:13" ht="15" customHeight="1">
      <c r="A103" s="129" t="s">
        <v>12</v>
      </c>
      <c r="B103" s="116">
        <v>50</v>
      </c>
      <c r="C103" s="278">
        <v>-51</v>
      </c>
      <c r="D103" s="278">
        <v>-10</v>
      </c>
      <c r="E103" s="278">
        <v>-3</v>
      </c>
      <c r="F103" s="278">
        <v>-8</v>
      </c>
      <c r="G103" s="147">
        <v>-11</v>
      </c>
      <c r="H103" s="147">
        <v>-10</v>
      </c>
      <c r="I103" s="147">
        <v>-8</v>
      </c>
      <c r="J103" s="147">
        <v>-6</v>
      </c>
      <c r="K103" s="279">
        <v>5</v>
      </c>
      <c r="L103" s="112"/>
      <c r="M103" s="112"/>
    </row>
    <row r="104" spans="1:13" ht="15" customHeight="1">
      <c r="A104" s="129" t="s">
        <v>13</v>
      </c>
      <c r="B104" s="116">
        <v>-66</v>
      </c>
      <c r="C104" s="278">
        <v>74</v>
      </c>
      <c r="D104" s="147">
        <v>76</v>
      </c>
      <c r="E104" s="278">
        <v>-2</v>
      </c>
      <c r="F104" s="147">
        <v>-7</v>
      </c>
      <c r="G104" s="147">
        <v>0</v>
      </c>
      <c r="H104" s="147">
        <v>4</v>
      </c>
      <c r="I104" s="147">
        <v>7</v>
      </c>
      <c r="J104" s="278">
        <v>-5</v>
      </c>
      <c r="K104" s="279">
        <v>1</v>
      </c>
      <c r="L104" s="112"/>
      <c r="M104" s="112" t="s">
        <v>57</v>
      </c>
    </row>
    <row r="105" spans="1:13" ht="15" customHeight="1">
      <c r="A105" s="129" t="s">
        <v>14</v>
      </c>
      <c r="B105" s="116">
        <v>-127</v>
      </c>
      <c r="C105" s="278">
        <v>-7</v>
      </c>
      <c r="D105" s="278">
        <v>-37</v>
      </c>
      <c r="E105" s="278">
        <v>1</v>
      </c>
      <c r="F105" s="278">
        <v>24</v>
      </c>
      <c r="G105" s="147">
        <v>4</v>
      </c>
      <c r="H105" s="278">
        <v>5</v>
      </c>
      <c r="I105" s="147">
        <v>-3</v>
      </c>
      <c r="J105" s="147">
        <v>1</v>
      </c>
      <c r="K105" s="148">
        <v>-2</v>
      </c>
      <c r="L105" s="112"/>
      <c r="M105" s="112"/>
    </row>
    <row r="106" spans="1:13" s="107" customFormat="1" ht="12.75">
      <c r="A106" s="129" t="s">
        <v>69</v>
      </c>
      <c r="B106" s="116">
        <v>-1156</v>
      </c>
      <c r="C106" s="278">
        <v>-357</v>
      </c>
      <c r="D106" s="278">
        <v>-182</v>
      </c>
      <c r="E106" s="278">
        <v>-93</v>
      </c>
      <c r="F106" s="278">
        <v>-89</v>
      </c>
      <c r="G106" s="278">
        <v>-12</v>
      </c>
      <c r="H106" s="147">
        <v>-3</v>
      </c>
      <c r="I106" s="278">
        <v>-18</v>
      </c>
      <c r="J106" s="278">
        <v>24</v>
      </c>
      <c r="K106" s="279">
        <v>16</v>
      </c>
      <c r="L106" s="112"/>
      <c r="M106" s="112"/>
    </row>
    <row r="107" spans="1:13" s="107" customFormat="1" ht="15" customHeight="1">
      <c r="A107" s="130" t="s">
        <v>70</v>
      </c>
      <c r="B107" s="116"/>
      <c r="C107" s="278"/>
      <c r="D107" s="278"/>
      <c r="E107" s="278"/>
      <c r="F107" s="278"/>
      <c r="G107" s="278"/>
      <c r="H107" s="278"/>
      <c r="I107" s="278"/>
      <c r="J107" s="278"/>
      <c r="K107" s="279"/>
      <c r="L107" s="112"/>
      <c r="M107" s="112"/>
    </row>
    <row r="108" spans="1:13" ht="15" customHeight="1">
      <c r="A108" s="130" t="s">
        <v>65</v>
      </c>
      <c r="B108" s="116">
        <v>-945</v>
      </c>
      <c r="C108" s="278">
        <v>-330</v>
      </c>
      <c r="D108" s="278">
        <v>-153</v>
      </c>
      <c r="E108" s="278">
        <v>-80</v>
      </c>
      <c r="F108" s="278">
        <v>-89</v>
      </c>
      <c r="G108" s="278">
        <v>-11</v>
      </c>
      <c r="H108" s="278">
        <v>-14</v>
      </c>
      <c r="I108" s="278">
        <v>-10</v>
      </c>
      <c r="J108" s="278">
        <v>11</v>
      </c>
      <c r="K108" s="279">
        <v>16</v>
      </c>
      <c r="L108" s="112"/>
      <c r="M108" s="112"/>
    </row>
    <row r="109" spans="1:13" ht="15" customHeight="1">
      <c r="A109" s="129" t="s">
        <v>15</v>
      </c>
      <c r="B109" s="116">
        <v>-90</v>
      </c>
      <c r="C109" s="278">
        <v>33</v>
      </c>
      <c r="D109" s="278">
        <v>13</v>
      </c>
      <c r="E109" s="278">
        <v>1</v>
      </c>
      <c r="F109" s="278">
        <v>4</v>
      </c>
      <c r="G109" s="147">
        <v>-1</v>
      </c>
      <c r="H109" s="147">
        <v>1</v>
      </c>
      <c r="I109" s="278">
        <v>17</v>
      </c>
      <c r="J109" s="278">
        <v>-10</v>
      </c>
      <c r="K109" s="279">
        <v>8</v>
      </c>
      <c r="L109" s="112"/>
      <c r="M109" s="112"/>
    </row>
    <row r="110" spans="1:13" ht="15" customHeight="1">
      <c r="A110" s="129" t="s">
        <v>104</v>
      </c>
      <c r="B110" s="297">
        <v>-102</v>
      </c>
      <c r="C110" s="278">
        <v>-255</v>
      </c>
      <c r="D110" s="278">
        <v>-157</v>
      </c>
      <c r="E110" s="278">
        <v>-20</v>
      </c>
      <c r="F110" s="278">
        <v>-34</v>
      </c>
      <c r="G110" s="278">
        <v>-19</v>
      </c>
      <c r="H110" s="278">
        <v>-13</v>
      </c>
      <c r="I110" s="147">
        <v>-22</v>
      </c>
      <c r="J110" s="278">
        <v>-3</v>
      </c>
      <c r="K110" s="279">
        <v>13</v>
      </c>
      <c r="L110" s="112"/>
      <c r="M110" s="112"/>
    </row>
    <row r="111" spans="1:13" ht="15" customHeight="1">
      <c r="A111" s="130" t="s">
        <v>70</v>
      </c>
      <c r="B111" s="116"/>
      <c r="C111" s="278"/>
      <c r="D111" s="278"/>
      <c r="E111" s="278"/>
      <c r="F111" s="278"/>
      <c r="G111" s="278"/>
      <c r="H111" s="278"/>
      <c r="I111" s="278"/>
      <c r="J111" s="278"/>
      <c r="K111" s="279"/>
      <c r="L111" s="112"/>
      <c r="M111" s="112"/>
    </row>
    <row r="112" spans="1:13" ht="15" customHeight="1">
      <c r="A112" s="130" t="s">
        <v>66</v>
      </c>
      <c r="B112" s="116">
        <v>-47</v>
      </c>
      <c r="C112" s="278">
        <v>-117</v>
      </c>
      <c r="D112" s="278">
        <v>-86</v>
      </c>
      <c r="E112" s="147">
        <v>-4</v>
      </c>
      <c r="F112" s="147">
        <v>-13</v>
      </c>
      <c r="G112" s="278">
        <v>-8</v>
      </c>
      <c r="H112" s="278">
        <v>-8</v>
      </c>
      <c r="I112" s="147">
        <v>-2</v>
      </c>
      <c r="J112" s="147">
        <v>-1</v>
      </c>
      <c r="K112" s="148">
        <v>5</v>
      </c>
      <c r="L112" s="112"/>
      <c r="M112" s="112"/>
    </row>
    <row r="113" spans="1:13" ht="15" customHeight="1">
      <c r="A113" s="131" t="s">
        <v>105</v>
      </c>
      <c r="B113" s="119">
        <v>93</v>
      </c>
      <c r="C113" s="120">
        <v>-89</v>
      </c>
      <c r="D113" s="120">
        <v>-19</v>
      </c>
      <c r="E113" s="120">
        <v>-30</v>
      </c>
      <c r="F113" s="120">
        <v>-30</v>
      </c>
      <c r="G113" s="196">
        <v>0</v>
      </c>
      <c r="H113" s="196">
        <v>-8</v>
      </c>
      <c r="I113" s="196">
        <v>-7</v>
      </c>
      <c r="J113" s="120">
        <v>-8</v>
      </c>
      <c r="K113" s="121">
        <v>13</v>
      </c>
      <c r="L113" s="112">
        <f>SUM(B82+B83+B86+B87+B88+B91+B92+B93+B94+B97+B98+B99+B101+B102+B103+B104+B105+B106+B109+B110+B113+B100)</f>
        <v>-8176</v>
      </c>
      <c r="M113" s="112">
        <f>SUM(B81-L113)</f>
        <v>0</v>
      </c>
    </row>
    <row r="114" ht="16.5" customHeight="1"/>
    <row r="115" ht="16.5" customHeight="1"/>
    <row r="116" ht="16.5" customHeight="1"/>
    <row r="132" ht="12.75" customHeight="1">
      <c r="K132" s="114" t="s">
        <v>57</v>
      </c>
    </row>
  </sheetData>
  <sheetProtection/>
  <mergeCells count="20">
    <mergeCell ref="D5:K5"/>
    <mergeCell ref="D42:K42"/>
    <mergeCell ref="D79:K79"/>
    <mergeCell ref="I41:K41"/>
    <mergeCell ref="I78:K78"/>
    <mergeCell ref="A79:A80"/>
    <mergeCell ref="B79:B80"/>
    <mergeCell ref="C79:C80"/>
    <mergeCell ref="H40:K40"/>
    <mergeCell ref="A40:C40"/>
    <mergeCell ref="A78:C78"/>
    <mergeCell ref="A42:A43"/>
    <mergeCell ref="B42:B43"/>
    <mergeCell ref="C42:C43"/>
    <mergeCell ref="A1:K1"/>
    <mergeCell ref="A2:K2"/>
    <mergeCell ref="A5:A6"/>
    <mergeCell ref="B5:B6"/>
    <mergeCell ref="C5:C6"/>
    <mergeCell ref="A3:K3"/>
  </mergeCells>
  <printOptions horizontalCentered="1"/>
  <pageMargins left="0.7874015748031497" right="0.7874015748031497" top="0.7874015748031497" bottom="0.5905511811023623" header="0.5118110236220472" footer="0.5118110236220472"/>
  <pageSetup firstPageNumber="17" useFirstPageNumber="1" horizontalDpi="600" verticalDpi="600" orientation="landscape" paperSize="9" scale="85" r:id="rId1"/>
  <headerFooter alignWithMargins="0">
    <oddHeader>&amp;C&amp;P</oddHeader>
  </headerFooter>
  <rowBreaks count="2" manualBreakCount="2">
    <brk id="40" max="255" man="1"/>
    <brk id="77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8"/>
  <sheetViews>
    <sheetView zoomScale="80" zoomScaleNormal="80" zoomScaleSheetLayoutView="80" workbookViewId="0" topLeftCell="A1">
      <selection activeCell="H130" sqref="H130"/>
    </sheetView>
  </sheetViews>
  <sheetFormatPr defaultColWidth="9.875" defaultRowHeight="12.75" customHeight="1"/>
  <cols>
    <col min="1" max="1" width="38.00390625" style="45" customWidth="1"/>
    <col min="2" max="2" width="9.75390625" style="31" customWidth="1"/>
    <col min="3" max="3" width="10.625" style="31" customWidth="1"/>
    <col min="4" max="5" width="8.75390625" style="31" customWidth="1"/>
    <col min="6" max="6" width="9.625" style="31" customWidth="1"/>
    <col min="7" max="8" width="8.75390625" style="31" customWidth="1"/>
    <col min="9" max="9" width="9.25390625" style="31" customWidth="1"/>
    <col min="10" max="11" width="8.00390625" style="31" customWidth="1"/>
    <col min="12" max="12" width="7.75390625" style="31" customWidth="1"/>
    <col min="13" max="13" width="8.75390625" style="31" customWidth="1"/>
    <col min="14" max="15" width="9.875" style="31" customWidth="1"/>
    <col min="16" max="16" width="8.25390625" style="31" customWidth="1"/>
    <col min="17" max="16384" width="9.875" style="31" customWidth="1"/>
  </cols>
  <sheetData>
    <row r="1" spans="1:14" s="34" customFormat="1" ht="16.5" customHeight="1">
      <c r="A1" s="43" t="s">
        <v>37</v>
      </c>
      <c r="B1" s="33"/>
      <c r="C1" s="33"/>
      <c r="L1" s="453" t="s">
        <v>123</v>
      </c>
      <c r="M1" s="453"/>
      <c r="N1" s="453"/>
    </row>
    <row r="2" spans="1:14" s="34" customFormat="1" ht="13.5" customHeight="1">
      <c r="A2" s="48"/>
      <c r="B2" s="49" t="s">
        <v>42</v>
      </c>
      <c r="C2" s="377" t="s">
        <v>43</v>
      </c>
      <c r="D2" s="454" t="s">
        <v>54</v>
      </c>
      <c r="E2" s="455"/>
      <c r="F2" s="455"/>
      <c r="G2" s="455"/>
      <c r="H2" s="455"/>
      <c r="I2" s="455"/>
      <c r="J2" s="455"/>
      <c r="K2" s="455"/>
      <c r="L2" s="455"/>
      <c r="M2" s="455"/>
      <c r="N2" s="373" t="s">
        <v>136</v>
      </c>
    </row>
    <row r="3" spans="1:14" s="34" customFormat="1" ht="13.5" customHeight="1">
      <c r="A3" s="50" t="s">
        <v>38</v>
      </c>
      <c r="B3" s="83" t="s">
        <v>137</v>
      </c>
      <c r="C3" s="378" t="s">
        <v>44</v>
      </c>
      <c r="D3" s="456"/>
      <c r="E3" s="457"/>
      <c r="F3" s="457"/>
      <c r="G3" s="457"/>
      <c r="H3" s="457"/>
      <c r="I3" s="457"/>
      <c r="J3" s="457"/>
      <c r="K3" s="457"/>
      <c r="L3" s="457"/>
      <c r="M3" s="457"/>
      <c r="N3" s="84" t="s">
        <v>84</v>
      </c>
    </row>
    <row r="4" spans="1:14" s="34" customFormat="1" ht="13.5" customHeight="1">
      <c r="A4" s="50" t="s">
        <v>38</v>
      </c>
      <c r="B4" s="35" t="s">
        <v>45</v>
      </c>
      <c r="C4" s="84" t="s">
        <v>83</v>
      </c>
      <c r="D4" s="373" t="s">
        <v>80</v>
      </c>
      <c r="E4" s="83" t="s">
        <v>56</v>
      </c>
      <c r="F4" s="84" t="s">
        <v>72</v>
      </c>
      <c r="G4" s="84" t="s">
        <v>46</v>
      </c>
      <c r="H4" s="84" t="s">
        <v>129</v>
      </c>
      <c r="I4" s="374" t="s">
        <v>73</v>
      </c>
      <c r="J4" s="84" t="s">
        <v>47</v>
      </c>
      <c r="K4" s="84" t="s">
        <v>77</v>
      </c>
      <c r="L4" s="84" t="s">
        <v>48</v>
      </c>
      <c r="M4" s="84" t="s">
        <v>55</v>
      </c>
      <c r="N4" s="84" t="s">
        <v>85</v>
      </c>
    </row>
    <row r="5" spans="1:14" s="34" customFormat="1" ht="13.5" customHeight="1">
      <c r="A5" s="50" t="s">
        <v>38</v>
      </c>
      <c r="B5" s="35" t="s">
        <v>36</v>
      </c>
      <c r="C5" s="379" t="s">
        <v>24</v>
      </c>
      <c r="D5" s="84" t="s">
        <v>81</v>
      </c>
      <c r="E5" s="83"/>
      <c r="F5" s="84"/>
      <c r="G5" s="84" t="s">
        <v>50</v>
      </c>
      <c r="H5" s="84"/>
      <c r="I5" s="374" t="s">
        <v>74</v>
      </c>
      <c r="J5" s="84" t="s">
        <v>51</v>
      </c>
      <c r="K5" s="84" t="s">
        <v>78</v>
      </c>
      <c r="L5" s="84" t="s">
        <v>51</v>
      </c>
      <c r="M5" s="84" t="s">
        <v>19</v>
      </c>
      <c r="N5" s="84" t="s">
        <v>79</v>
      </c>
    </row>
    <row r="6" spans="1:14" s="34" customFormat="1" ht="13.5" customHeight="1">
      <c r="A6" s="51" t="s">
        <v>38</v>
      </c>
      <c r="B6" s="52" t="s">
        <v>36</v>
      </c>
      <c r="C6" s="52"/>
      <c r="D6" s="375"/>
      <c r="E6" s="376" t="s">
        <v>49</v>
      </c>
      <c r="F6" s="375"/>
      <c r="G6" s="375" t="s">
        <v>49</v>
      </c>
      <c r="H6" s="375" t="s">
        <v>49</v>
      </c>
      <c r="I6" s="375" t="s">
        <v>75</v>
      </c>
      <c r="J6" s="375" t="s">
        <v>49</v>
      </c>
      <c r="K6" s="375" t="s">
        <v>49</v>
      </c>
      <c r="L6" s="375" t="s">
        <v>49</v>
      </c>
      <c r="M6" s="375" t="s">
        <v>49</v>
      </c>
      <c r="N6" s="84"/>
    </row>
    <row r="7" spans="1:14" s="32" customFormat="1" ht="15" customHeight="1">
      <c r="A7" s="38" t="s">
        <v>2</v>
      </c>
      <c r="B7" s="206">
        <v>11042</v>
      </c>
      <c r="C7" s="206">
        <v>8587</v>
      </c>
      <c r="D7" s="206">
        <v>162</v>
      </c>
      <c r="E7" s="206">
        <v>361</v>
      </c>
      <c r="F7" s="206">
        <v>83</v>
      </c>
      <c r="G7" s="206">
        <v>657</v>
      </c>
      <c r="H7" s="206">
        <v>361</v>
      </c>
      <c r="I7" s="206">
        <v>186</v>
      </c>
      <c r="J7" s="206">
        <v>261</v>
      </c>
      <c r="K7" s="206">
        <v>192</v>
      </c>
      <c r="L7" s="206">
        <v>295</v>
      </c>
      <c r="M7" s="206">
        <v>6029</v>
      </c>
      <c r="N7" s="207">
        <v>2455</v>
      </c>
    </row>
    <row r="8" spans="1:14" ht="15" customHeight="1">
      <c r="A8" s="39" t="s">
        <v>71</v>
      </c>
      <c r="B8" s="208">
        <v>5144</v>
      </c>
      <c r="C8" s="208">
        <v>2847</v>
      </c>
      <c r="D8" s="208">
        <v>49</v>
      </c>
      <c r="E8" s="208">
        <v>131</v>
      </c>
      <c r="F8" s="208">
        <v>22</v>
      </c>
      <c r="G8" s="208">
        <v>153</v>
      </c>
      <c r="H8" s="208">
        <v>70</v>
      </c>
      <c r="I8" s="208">
        <v>28</v>
      </c>
      <c r="J8" s="208">
        <v>77</v>
      </c>
      <c r="K8" s="208">
        <v>150</v>
      </c>
      <c r="L8" s="208">
        <v>114</v>
      </c>
      <c r="M8" s="208">
        <v>2053</v>
      </c>
      <c r="N8" s="209">
        <v>2297</v>
      </c>
    </row>
    <row r="9" spans="1:14" ht="15" customHeight="1">
      <c r="A9" s="39" t="s">
        <v>101</v>
      </c>
      <c r="B9" s="208">
        <v>159</v>
      </c>
      <c r="C9" s="208">
        <v>156</v>
      </c>
      <c r="D9" s="147">
        <v>2</v>
      </c>
      <c r="E9" s="208">
        <v>12</v>
      </c>
      <c r="F9" s="147">
        <v>0</v>
      </c>
      <c r="G9" s="208">
        <v>8</v>
      </c>
      <c r="H9" s="208">
        <v>0</v>
      </c>
      <c r="I9" s="208">
        <v>6</v>
      </c>
      <c r="J9" s="219">
        <v>3</v>
      </c>
      <c r="K9" s="219">
        <v>3</v>
      </c>
      <c r="L9" s="208">
        <v>2</v>
      </c>
      <c r="M9" s="208">
        <v>120</v>
      </c>
      <c r="N9" s="198">
        <v>3</v>
      </c>
    </row>
    <row r="10" spans="1:14" ht="15" customHeight="1">
      <c r="A10" s="47" t="s">
        <v>70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9"/>
    </row>
    <row r="11" spans="1:14" ht="15" customHeight="1">
      <c r="A11" s="47" t="s">
        <v>67</v>
      </c>
      <c r="B11" s="208">
        <v>65</v>
      </c>
      <c r="C11" s="208">
        <v>63</v>
      </c>
      <c r="D11" s="147">
        <v>2</v>
      </c>
      <c r="E11" s="92">
        <v>1</v>
      </c>
      <c r="F11" s="147">
        <v>0</v>
      </c>
      <c r="G11" s="208">
        <v>3</v>
      </c>
      <c r="H11" s="147">
        <v>0</v>
      </c>
      <c r="I11" s="208">
        <v>4</v>
      </c>
      <c r="J11" s="147">
        <v>0</v>
      </c>
      <c r="K11" s="219">
        <v>3</v>
      </c>
      <c r="L11" s="147">
        <v>0</v>
      </c>
      <c r="M11" s="208">
        <v>50</v>
      </c>
      <c r="N11" s="198">
        <v>2</v>
      </c>
    </row>
    <row r="12" spans="1:14" ht="15" customHeight="1">
      <c r="A12" s="39" t="s">
        <v>3</v>
      </c>
      <c r="B12" s="208">
        <v>1077</v>
      </c>
      <c r="C12" s="208">
        <v>1043</v>
      </c>
      <c r="D12" s="208">
        <v>28</v>
      </c>
      <c r="E12" s="208">
        <v>35</v>
      </c>
      <c r="F12" s="208">
        <v>14</v>
      </c>
      <c r="G12" s="208">
        <v>134</v>
      </c>
      <c r="H12" s="208">
        <v>71</v>
      </c>
      <c r="I12" s="208">
        <v>28</v>
      </c>
      <c r="J12" s="208">
        <v>33</v>
      </c>
      <c r="K12" s="208">
        <v>12</v>
      </c>
      <c r="L12" s="208">
        <v>49</v>
      </c>
      <c r="M12" s="208">
        <v>639</v>
      </c>
      <c r="N12" s="209">
        <v>34</v>
      </c>
    </row>
    <row r="13" spans="1:14" ht="15" customHeight="1">
      <c r="A13" s="39" t="s">
        <v>4</v>
      </c>
      <c r="B13" s="208">
        <v>203</v>
      </c>
      <c r="C13" s="208">
        <v>186</v>
      </c>
      <c r="D13" s="208">
        <v>0</v>
      </c>
      <c r="E13" s="208">
        <v>5</v>
      </c>
      <c r="F13" s="147">
        <v>3</v>
      </c>
      <c r="G13" s="208">
        <v>11</v>
      </c>
      <c r="H13" s="208">
        <v>1</v>
      </c>
      <c r="I13" s="147">
        <v>3</v>
      </c>
      <c r="J13" s="147">
        <v>2</v>
      </c>
      <c r="K13" s="147">
        <v>0</v>
      </c>
      <c r="L13" s="208">
        <v>2</v>
      </c>
      <c r="M13" s="208">
        <v>159</v>
      </c>
      <c r="N13" s="209">
        <v>17</v>
      </c>
    </row>
    <row r="14" spans="1:14" ht="15" customHeight="1">
      <c r="A14" s="39" t="s">
        <v>102</v>
      </c>
      <c r="B14" s="208">
        <v>468</v>
      </c>
      <c r="C14" s="208">
        <v>465</v>
      </c>
      <c r="D14" s="208">
        <v>1</v>
      </c>
      <c r="E14" s="208">
        <v>18</v>
      </c>
      <c r="F14" s="147">
        <v>5</v>
      </c>
      <c r="G14" s="208">
        <v>9</v>
      </c>
      <c r="H14" s="208">
        <v>6</v>
      </c>
      <c r="I14" s="208">
        <v>1</v>
      </c>
      <c r="J14" s="219">
        <v>0</v>
      </c>
      <c r="K14" s="147">
        <v>0</v>
      </c>
      <c r="L14" s="208">
        <v>3</v>
      </c>
      <c r="M14" s="208">
        <v>422</v>
      </c>
      <c r="N14" s="209">
        <v>3</v>
      </c>
    </row>
    <row r="15" spans="1:14" ht="15" customHeight="1">
      <c r="A15" s="47" t="s">
        <v>70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9"/>
    </row>
    <row r="16" spans="1:14" ht="15" customHeight="1">
      <c r="A16" s="47" t="s">
        <v>64</v>
      </c>
      <c r="B16" s="208">
        <v>157</v>
      </c>
      <c r="C16" s="208">
        <v>155</v>
      </c>
      <c r="D16" s="208">
        <v>0</v>
      </c>
      <c r="E16" s="208">
        <v>9</v>
      </c>
      <c r="F16" s="147">
        <v>3</v>
      </c>
      <c r="G16" s="208">
        <v>2</v>
      </c>
      <c r="H16" s="219">
        <v>1</v>
      </c>
      <c r="I16" s="208">
        <v>1</v>
      </c>
      <c r="J16" s="219">
        <v>0</v>
      </c>
      <c r="K16" s="147">
        <v>0</v>
      </c>
      <c r="L16" s="219">
        <v>1</v>
      </c>
      <c r="M16" s="208">
        <v>138</v>
      </c>
      <c r="N16" s="209">
        <v>2</v>
      </c>
    </row>
    <row r="17" spans="1:14" ht="15" customHeight="1">
      <c r="A17" s="39" t="s">
        <v>5</v>
      </c>
      <c r="B17" s="208">
        <v>10</v>
      </c>
      <c r="C17" s="208">
        <v>10</v>
      </c>
      <c r="D17" s="147">
        <v>0</v>
      </c>
      <c r="E17" s="147">
        <v>0</v>
      </c>
      <c r="F17" s="147">
        <v>0</v>
      </c>
      <c r="G17" s="92">
        <v>1</v>
      </c>
      <c r="H17" s="147">
        <v>0</v>
      </c>
      <c r="I17" s="208">
        <v>0</v>
      </c>
      <c r="J17" s="208">
        <v>3</v>
      </c>
      <c r="K17" s="147">
        <v>0</v>
      </c>
      <c r="L17" s="208">
        <v>1</v>
      </c>
      <c r="M17" s="208">
        <v>5</v>
      </c>
      <c r="N17" s="198">
        <v>0</v>
      </c>
    </row>
    <row r="18" spans="1:14" ht="15" customHeight="1">
      <c r="A18" s="93" t="s">
        <v>6</v>
      </c>
      <c r="B18" s="208">
        <v>238</v>
      </c>
      <c r="C18" s="208">
        <v>233</v>
      </c>
      <c r="D18" s="208">
        <v>3</v>
      </c>
      <c r="E18" s="208">
        <v>9</v>
      </c>
      <c r="F18" s="147">
        <v>0</v>
      </c>
      <c r="G18" s="219">
        <v>1</v>
      </c>
      <c r="H18" s="147">
        <v>0</v>
      </c>
      <c r="I18" s="208">
        <v>6</v>
      </c>
      <c r="J18" s="208">
        <v>3</v>
      </c>
      <c r="K18" s="147">
        <v>1</v>
      </c>
      <c r="L18" s="219">
        <v>2</v>
      </c>
      <c r="M18" s="208">
        <v>208</v>
      </c>
      <c r="N18" s="198">
        <v>5</v>
      </c>
    </row>
    <row r="19" spans="1:14" ht="15" customHeight="1">
      <c r="A19" s="39" t="s">
        <v>106</v>
      </c>
      <c r="B19" s="208">
        <v>214</v>
      </c>
      <c r="C19" s="208">
        <v>211</v>
      </c>
      <c r="D19" s="147">
        <v>3</v>
      </c>
      <c r="E19" s="208">
        <v>7</v>
      </c>
      <c r="F19" s="147">
        <v>1</v>
      </c>
      <c r="G19" s="219">
        <v>6</v>
      </c>
      <c r="H19" s="208">
        <v>3</v>
      </c>
      <c r="I19" s="92">
        <v>4</v>
      </c>
      <c r="J19" s="219">
        <v>2</v>
      </c>
      <c r="K19" s="92">
        <v>1</v>
      </c>
      <c r="L19" s="208">
        <v>6</v>
      </c>
      <c r="M19" s="208">
        <v>178</v>
      </c>
      <c r="N19" s="209">
        <v>3</v>
      </c>
    </row>
    <row r="20" spans="1:14" ht="15" customHeight="1">
      <c r="A20" s="39" t="s">
        <v>68</v>
      </c>
      <c r="B20" s="208">
        <v>423</v>
      </c>
      <c r="C20" s="208">
        <v>415</v>
      </c>
      <c r="D20" s="208">
        <v>9</v>
      </c>
      <c r="E20" s="208">
        <v>16</v>
      </c>
      <c r="F20" s="208">
        <v>6</v>
      </c>
      <c r="G20" s="208">
        <v>26</v>
      </c>
      <c r="H20" s="208">
        <v>28</v>
      </c>
      <c r="I20" s="208">
        <v>6</v>
      </c>
      <c r="J20" s="208">
        <v>24</v>
      </c>
      <c r="K20" s="147">
        <v>0</v>
      </c>
      <c r="L20" s="208">
        <v>16</v>
      </c>
      <c r="M20" s="208">
        <v>284</v>
      </c>
      <c r="N20" s="209">
        <v>8</v>
      </c>
    </row>
    <row r="21" spans="1:14" ht="15" customHeight="1">
      <c r="A21" s="47" t="s">
        <v>70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9"/>
    </row>
    <row r="22" spans="1:14" ht="15" customHeight="1">
      <c r="A22" s="47" t="s">
        <v>20</v>
      </c>
      <c r="B22" s="208">
        <v>256</v>
      </c>
      <c r="C22" s="208">
        <v>251</v>
      </c>
      <c r="D22" s="208">
        <v>6</v>
      </c>
      <c r="E22" s="208">
        <v>11</v>
      </c>
      <c r="F22" s="208">
        <v>4</v>
      </c>
      <c r="G22" s="208">
        <v>17</v>
      </c>
      <c r="H22" s="208">
        <v>15</v>
      </c>
      <c r="I22" s="208">
        <v>3</v>
      </c>
      <c r="J22" s="208">
        <v>14</v>
      </c>
      <c r="K22" s="147">
        <v>0</v>
      </c>
      <c r="L22" s="208">
        <v>7</v>
      </c>
      <c r="M22" s="208">
        <v>174</v>
      </c>
      <c r="N22" s="209">
        <v>5</v>
      </c>
    </row>
    <row r="23" spans="1:14" ht="15" customHeight="1">
      <c r="A23" s="39" t="s">
        <v>7</v>
      </c>
      <c r="B23" s="208">
        <v>64</v>
      </c>
      <c r="C23" s="208">
        <v>63</v>
      </c>
      <c r="D23" s="147">
        <v>0</v>
      </c>
      <c r="E23" s="208">
        <v>11</v>
      </c>
      <c r="F23" s="219">
        <v>0</v>
      </c>
      <c r="G23" s="208">
        <v>2</v>
      </c>
      <c r="H23" s="208">
        <v>6</v>
      </c>
      <c r="I23" s="208">
        <v>4</v>
      </c>
      <c r="J23" s="147">
        <v>8</v>
      </c>
      <c r="K23" s="147">
        <v>0</v>
      </c>
      <c r="L23" s="147">
        <v>0</v>
      </c>
      <c r="M23" s="208">
        <v>32</v>
      </c>
      <c r="N23" s="198">
        <v>1</v>
      </c>
    </row>
    <row r="24" spans="1:14" ht="15" customHeight="1">
      <c r="A24" s="39" t="s">
        <v>8</v>
      </c>
      <c r="B24" s="208">
        <v>84</v>
      </c>
      <c r="C24" s="208">
        <v>77</v>
      </c>
      <c r="D24" s="147">
        <v>3</v>
      </c>
      <c r="E24" s="92">
        <v>1</v>
      </c>
      <c r="F24" s="147">
        <v>1</v>
      </c>
      <c r="G24" s="219">
        <v>5</v>
      </c>
      <c r="H24" s="219">
        <v>2</v>
      </c>
      <c r="I24" s="219">
        <v>2</v>
      </c>
      <c r="J24" s="208">
        <v>1</v>
      </c>
      <c r="K24" s="147"/>
      <c r="L24" s="208">
        <v>10</v>
      </c>
      <c r="M24" s="208">
        <v>52</v>
      </c>
      <c r="N24" s="209">
        <v>7</v>
      </c>
    </row>
    <row r="25" spans="1:14" ht="15" customHeight="1">
      <c r="A25" s="39" t="s">
        <v>9</v>
      </c>
      <c r="B25" s="208">
        <v>31</v>
      </c>
      <c r="C25" s="208">
        <v>30</v>
      </c>
      <c r="D25" s="147">
        <v>2</v>
      </c>
      <c r="E25" s="208">
        <v>0</v>
      </c>
      <c r="F25" s="147">
        <v>0</v>
      </c>
      <c r="G25" s="147">
        <v>1</v>
      </c>
      <c r="H25" s="208">
        <v>0</v>
      </c>
      <c r="I25" s="208">
        <v>3</v>
      </c>
      <c r="J25" s="147">
        <v>3</v>
      </c>
      <c r="K25" s="147">
        <v>0</v>
      </c>
      <c r="L25" s="147">
        <v>1</v>
      </c>
      <c r="M25" s="208">
        <v>20</v>
      </c>
      <c r="N25" s="198">
        <v>1</v>
      </c>
    </row>
    <row r="26" spans="1:14" ht="15" customHeight="1">
      <c r="A26" s="39" t="s">
        <v>10</v>
      </c>
      <c r="B26" s="208">
        <v>250</v>
      </c>
      <c r="C26" s="208">
        <v>239</v>
      </c>
      <c r="D26" s="208">
        <v>5</v>
      </c>
      <c r="E26" s="208">
        <v>13</v>
      </c>
      <c r="F26" s="208">
        <v>6</v>
      </c>
      <c r="G26" s="219">
        <v>9</v>
      </c>
      <c r="H26" s="219">
        <v>2</v>
      </c>
      <c r="I26" s="219">
        <v>7</v>
      </c>
      <c r="J26" s="208">
        <v>5</v>
      </c>
      <c r="K26" s="208">
        <v>0</v>
      </c>
      <c r="L26" s="208">
        <v>6</v>
      </c>
      <c r="M26" s="208">
        <v>186</v>
      </c>
      <c r="N26" s="198">
        <v>11</v>
      </c>
    </row>
    <row r="27" spans="1:14" ht="15" customHeight="1">
      <c r="A27" s="39" t="s">
        <v>11</v>
      </c>
      <c r="B27" s="208">
        <v>136</v>
      </c>
      <c r="C27" s="208">
        <v>135</v>
      </c>
      <c r="D27" s="147">
        <v>0</v>
      </c>
      <c r="E27" s="147">
        <v>1</v>
      </c>
      <c r="F27" s="219">
        <v>2</v>
      </c>
      <c r="G27" s="208">
        <v>3</v>
      </c>
      <c r="H27" s="219">
        <v>17</v>
      </c>
      <c r="I27" s="219">
        <v>5</v>
      </c>
      <c r="J27" s="147">
        <v>0</v>
      </c>
      <c r="K27" s="147">
        <v>0</v>
      </c>
      <c r="L27" s="92">
        <v>2</v>
      </c>
      <c r="M27" s="208">
        <v>105</v>
      </c>
      <c r="N27" s="198">
        <v>1</v>
      </c>
    </row>
    <row r="28" spans="1:14" ht="15" customHeight="1">
      <c r="A28" s="39" t="s">
        <v>103</v>
      </c>
      <c r="B28" s="208">
        <v>252</v>
      </c>
      <c r="C28" s="208">
        <v>241</v>
      </c>
      <c r="D28" s="208">
        <v>12</v>
      </c>
      <c r="E28" s="208">
        <v>3</v>
      </c>
      <c r="F28" s="208">
        <v>1</v>
      </c>
      <c r="G28" s="208">
        <v>13</v>
      </c>
      <c r="H28" s="208">
        <v>16</v>
      </c>
      <c r="I28" s="208">
        <v>3</v>
      </c>
      <c r="J28" s="147">
        <v>0</v>
      </c>
      <c r="K28" s="147">
        <v>0</v>
      </c>
      <c r="L28" s="208">
        <v>20</v>
      </c>
      <c r="M28" s="208">
        <v>173</v>
      </c>
      <c r="N28" s="209">
        <v>11</v>
      </c>
    </row>
    <row r="29" spans="1:14" ht="15" customHeight="1">
      <c r="A29" s="39" t="s">
        <v>12</v>
      </c>
      <c r="B29" s="208">
        <v>244</v>
      </c>
      <c r="C29" s="208">
        <v>238</v>
      </c>
      <c r="D29" s="208">
        <v>11</v>
      </c>
      <c r="E29" s="208">
        <v>2</v>
      </c>
      <c r="F29" s="208">
        <v>2</v>
      </c>
      <c r="G29" s="208">
        <v>33</v>
      </c>
      <c r="H29" s="208">
        <v>16</v>
      </c>
      <c r="I29" s="208">
        <v>21</v>
      </c>
      <c r="J29" s="208">
        <v>11</v>
      </c>
      <c r="K29" s="147">
        <v>4</v>
      </c>
      <c r="L29" s="208">
        <v>2</v>
      </c>
      <c r="M29" s="208">
        <v>136</v>
      </c>
      <c r="N29" s="209">
        <v>6</v>
      </c>
    </row>
    <row r="30" spans="1:14" ht="15" customHeight="1">
      <c r="A30" s="39" t="s">
        <v>13</v>
      </c>
      <c r="B30" s="208">
        <v>207</v>
      </c>
      <c r="C30" s="208">
        <v>205</v>
      </c>
      <c r="D30" s="219">
        <v>8</v>
      </c>
      <c r="E30" s="208">
        <v>12</v>
      </c>
      <c r="F30" s="219">
        <v>0</v>
      </c>
      <c r="G30" s="208">
        <v>3</v>
      </c>
      <c r="H30" s="208">
        <v>19</v>
      </c>
      <c r="I30" s="208">
        <v>15</v>
      </c>
      <c r="J30" s="92">
        <v>3</v>
      </c>
      <c r="K30" s="147">
        <v>0</v>
      </c>
      <c r="L30" s="208">
        <v>4</v>
      </c>
      <c r="M30" s="208">
        <v>141</v>
      </c>
      <c r="N30" s="209">
        <v>2</v>
      </c>
    </row>
    <row r="31" spans="1:14" ht="15" customHeight="1">
      <c r="A31" s="39" t="s">
        <v>14</v>
      </c>
      <c r="B31" s="208">
        <v>99</v>
      </c>
      <c r="C31" s="208">
        <v>98</v>
      </c>
      <c r="D31" s="208">
        <v>0</v>
      </c>
      <c r="E31" s="208">
        <v>4</v>
      </c>
      <c r="F31" s="147">
        <v>0</v>
      </c>
      <c r="G31" s="92">
        <v>0</v>
      </c>
      <c r="H31" s="219">
        <v>0</v>
      </c>
      <c r="I31" s="208">
        <v>3</v>
      </c>
      <c r="J31" s="92">
        <v>0</v>
      </c>
      <c r="K31" s="147">
        <v>0</v>
      </c>
      <c r="L31" s="147">
        <v>0</v>
      </c>
      <c r="M31" s="208">
        <v>91</v>
      </c>
      <c r="N31" s="198">
        <v>1</v>
      </c>
    </row>
    <row r="32" spans="1:14" ht="15" customHeight="1">
      <c r="A32" s="39" t="s">
        <v>69</v>
      </c>
      <c r="B32" s="208">
        <v>920</v>
      </c>
      <c r="C32" s="208">
        <v>897</v>
      </c>
      <c r="D32" s="208">
        <v>16</v>
      </c>
      <c r="E32" s="208">
        <v>44</v>
      </c>
      <c r="F32" s="208">
        <v>13</v>
      </c>
      <c r="G32" s="208">
        <v>161</v>
      </c>
      <c r="H32" s="208">
        <v>40</v>
      </c>
      <c r="I32" s="208">
        <v>14</v>
      </c>
      <c r="J32" s="208">
        <v>75</v>
      </c>
      <c r="K32" s="208">
        <v>11</v>
      </c>
      <c r="L32" s="208">
        <v>31</v>
      </c>
      <c r="M32" s="208">
        <v>492</v>
      </c>
      <c r="N32" s="209">
        <v>23</v>
      </c>
    </row>
    <row r="33" spans="1:14" ht="15" customHeight="1">
      <c r="A33" s="47" t="s">
        <v>70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9"/>
    </row>
    <row r="34" spans="1:14" ht="15" customHeight="1">
      <c r="A34" s="47" t="s">
        <v>65</v>
      </c>
      <c r="B34" s="208">
        <v>795</v>
      </c>
      <c r="C34" s="208">
        <v>773</v>
      </c>
      <c r="D34" s="208">
        <v>16</v>
      </c>
      <c r="E34" s="208">
        <v>39</v>
      </c>
      <c r="F34" s="208">
        <v>11</v>
      </c>
      <c r="G34" s="208">
        <v>148</v>
      </c>
      <c r="H34" s="208">
        <v>33</v>
      </c>
      <c r="I34" s="208">
        <v>13</v>
      </c>
      <c r="J34" s="208">
        <v>60</v>
      </c>
      <c r="K34" s="208">
        <v>11</v>
      </c>
      <c r="L34" s="208">
        <v>24</v>
      </c>
      <c r="M34" s="208">
        <v>418</v>
      </c>
      <c r="N34" s="209">
        <v>22</v>
      </c>
    </row>
    <row r="35" spans="1:14" ht="15" customHeight="1">
      <c r="A35" s="39" t="s">
        <v>15</v>
      </c>
      <c r="B35" s="208">
        <v>169</v>
      </c>
      <c r="C35" s="208">
        <v>166</v>
      </c>
      <c r="D35" s="208">
        <v>4</v>
      </c>
      <c r="E35" s="208">
        <v>9</v>
      </c>
      <c r="F35" s="92">
        <v>0</v>
      </c>
      <c r="G35" s="208">
        <v>19</v>
      </c>
      <c r="H35" s="219">
        <v>3</v>
      </c>
      <c r="I35" s="208">
        <v>0</v>
      </c>
      <c r="J35" s="92">
        <v>0</v>
      </c>
      <c r="K35" s="208">
        <v>0</v>
      </c>
      <c r="L35" s="208">
        <v>5</v>
      </c>
      <c r="M35" s="208">
        <v>126</v>
      </c>
      <c r="N35" s="198">
        <v>3</v>
      </c>
    </row>
    <row r="36" spans="1:14" ht="15" customHeight="1">
      <c r="A36" s="39" t="s">
        <v>104</v>
      </c>
      <c r="B36" s="208">
        <v>253</v>
      </c>
      <c r="C36" s="208">
        <v>244</v>
      </c>
      <c r="D36" s="208">
        <v>1</v>
      </c>
      <c r="E36" s="208">
        <v>20</v>
      </c>
      <c r="F36" s="208">
        <v>1</v>
      </c>
      <c r="G36" s="208">
        <v>9</v>
      </c>
      <c r="H36" s="208">
        <v>6</v>
      </c>
      <c r="I36" s="208">
        <v>12</v>
      </c>
      <c r="J36" s="208">
        <v>2</v>
      </c>
      <c r="K36" s="147">
        <v>1</v>
      </c>
      <c r="L36" s="208">
        <v>10</v>
      </c>
      <c r="M36" s="208">
        <v>182</v>
      </c>
      <c r="N36" s="209">
        <v>9</v>
      </c>
    </row>
    <row r="37" spans="1:14" ht="14.25" customHeight="1">
      <c r="A37" s="47" t="s">
        <v>70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9"/>
    </row>
    <row r="38" spans="1:14" ht="15" customHeight="1">
      <c r="A38" s="47" t="s">
        <v>66</v>
      </c>
      <c r="B38" s="222">
        <v>116</v>
      </c>
      <c r="C38" s="208">
        <v>114</v>
      </c>
      <c r="D38" s="147">
        <v>1</v>
      </c>
      <c r="E38" s="208">
        <v>6</v>
      </c>
      <c r="F38" s="208">
        <v>1</v>
      </c>
      <c r="G38" s="208">
        <v>3</v>
      </c>
      <c r="H38" s="147">
        <v>4</v>
      </c>
      <c r="I38" s="219">
        <v>3</v>
      </c>
      <c r="J38" s="208">
        <v>0</v>
      </c>
      <c r="K38" s="147">
        <v>0</v>
      </c>
      <c r="L38" s="208">
        <v>2</v>
      </c>
      <c r="M38" s="208">
        <v>94</v>
      </c>
      <c r="N38" s="209">
        <v>2</v>
      </c>
    </row>
    <row r="39" spans="1:16" ht="15" customHeight="1">
      <c r="A39" s="41" t="s">
        <v>105</v>
      </c>
      <c r="B39" s="223">
        <v>397</v>
      </c>
      <c r="C39" s="220">
        <v>388</v>
      </c>
      <c r="D39" s="220">
        <v>5</v>
      </c>
      <c r="E39" s="220">
        <v>8</v>
      </c>
      <c r="F39" s="220">
        <v>6</v>
      </c>
      <c r="G39" s="220">
        <v>50</v>
      </c>
      <c r="H39" s="220">
        <v>55</v>
      </c>
      <c r="I39" s="220">
        <v>15</v>
      </c>
      <c r="J39" s="220">
        <v>6</v>
      </c>
      <c r="K39" s="220">
        <v>9</v>
      </c>
      <c r="L39" s="220">
        <v>9</v>
      </c>
      <c r="M39" s="220">
        <v>225</v>
      </c>
      <c r="N39" s="221">
        <v>9</v>
      </c>
      <c r="O39" s="234">
        <f>SUM(B8+B9+B12+B13+B14+B17+B18+B19+B20+B23+B24+B25+B26+B27+B28+B29+B30+B32+B35+B36+B39+B31)</f>
        <v>11042</v>
      </c>
      <c r="P39" s="234">
        <f>SUM(B7-O39)</f>
        <v>0</v>
      </c>
    </row>
    <row r="40" spans="1:14" ht="12.75">
      <c r="A40" s="44" t="s">
        <v>41</v>
      </c>
      <c r="B40" s="31" t="s">
        <v>40</v>
      </c>
      <c r="C40" s="31" t="s">
        <v>40</v>
      </c>
      <c r="D40" s="31" t="s">
        <v>40</v>
      </c>
      <c r="E40" s="31" t="s">
        <v>40</v>
      </c>
      <c r="F40" s="31" t="s">
        <v>40</v>
      </c>
      <c r="G40" s="31" t="s">
        <v>40</v>
      </c>
      <c r="H40" s="31" t="s">
        <v>40</v>
      </c>
      <c r="I40" s="31" t="s">
        <v>40</v>
      </c>
      <c r="J40" s="31" t="s">
        <v>40</v>
      </c>
      <c r="K40" s="31" t="s">
        <v>40</v>
      </c>
      <c r="L40" s="453" t="s">
        <v>123</v>
      </c>
      <c r="M40" s="453"/>
      <c r="N40" s="453"/>
    </row>
    <row r="41" spans="1:14" s="34" customFormat="1" ht="13.5" customHeight="1">
      <c r="A41" s="48"/>
      <c r="B41" s="49" t="s">
        <v>42</v>
      </c>
      <c r="C41" s="377" t="s">
        <v>43</v>
      </c>
      <c r="D41" s="454" t="s">
        <v>54</v>
      </c>
      <c r="E41" s="455"/>
      <c r="F41" s="455"/>
      <c r="G41" s="455"/>
      <c r="H41" s="455"/>
      <c r="I41" s="455"/>
      <c r="J41" s="455"/>
      <c r="K41" s="455"/>
      <c r="L41" s="455"/>
      <c r="M41" s="455"/>
      <c r="N41" s="373" t="s">
        <v>136</v>
      </c>
    </row>
    <row r="42" spans="1:14" s="34" customFormat="1" ht="13.5" customHeight="1">
      <c r="A42" s="50"/>
      <c r="B42" s="83" t="s">
        <v>137</v>
      </c>
      <c r="C42" s="378" t="s">
        <v>44</v>
      </c>
      <c r="D42" s="456"/>
      <c r="E42" s="457"/>
      <c r="F42" s="457"/>
      <c r="G42" s="457"/>
      <c r="H42" s="457"/>
      <c r="I42" s="457"/>
      <c r="J42" s="457"/>
      <c r="K42" s="457"/>
      <c r="L42" s="457"/>
      <c r="M42" s="457"/>
      <c r="N42" s="84" t="s">
        <v>84</v>
      </c>
    </row>
    <row r="43" spans="1:14" s="34" customFormat="1" ht="13.5" customHeight="1">
      <c r="A43" s="50" t="s">
        <v>38</v>
      </c>
      <c r="B43" s="35" t="s">
        <v>45</v>
      </c>
      <c r="C43" s="84" t="s">
        <v>83</v>
      </c>
      <c r="D43" s="373" t="s">
        <v>80</v>
      </c>
      <c r="E43" s="83" t="s">
        <v>56</v>
      </c>
      <c r="F43" s="84" t="s">
        <v>72</v>
      </c>
      <c r="G43" s="84" t="s">
        <v>46</v>
      </c>
      <c r="H43" s="84" t="s">
        <v>129</v>
      </c>
      <c r="I43" s="374" t="s">
        <v>73</v>
      </c>
      <c r="J43" s="84" t="s">
        <v>47</v>
      </c>
      <c r="K43" s="84" t="s">
        <v>77</v>
      </c>
      <c r="L43" s="84" t="s">
        <v>48</v>
      </c>
      <c r="M43" s="84" t="s">
        <v>55</v>
      </c>
      <c r="N43" s="84" t="s">
        <v>85</v>
      </c>
    </row>
    <row r="44" spans="1:14" s="34" customFormat="1" ht="13.5" customHeight="1">
      <c r="A44" s="50" t="s">
        <v>38</v>
      </c>
      <c r="B44" s="35" t="s">
        <v>36</v>
      </c>
      <c r="C44" s="379" t="s">
        <v>24</v>
      </c>
      <c r="D44" s="84" t="s">
        <v>81</v>
      </c>
      <c r="E44" s="83"/>
      <c r="F44" s="84"/>
      <c r="G44" s="84" t="s">
        <v>50</v>
      </c>
      <c r="H44" s="84"/>
      <c r="I44" s="374" t="s">
        <v>74</v>
      </c>
      <c r="J44" s="84" t="s">
        <v>51</v>
      </c>
      <c r="K44" s="84" t="s">
        <v>78</v>
      </c>
      <c r="L44" s="84" t="s">
        <v>51</v>
      </c>
      <c r="M44" s="84" t="s">
        <v>19</v>
      </c>
      <c r="N44" s="84" t="s">
        <v>79</v>
      </c>
    </row>
    <row r="45" spans="1:14" s="34" customFormat="1" ht="13.5" customHeight="1">
      <c r="A45" s="51" t="s">
        <v>38</v>
      </c>
      <c r="B45" s="52" t="s">
        <v>36</v>
      </c>
      <c r="C45" s="52"/>
      <c r="D45" s="375"/>
      <c r="E45" s="376" t="s">
        <v>49</v>
      </c>
      <c r="F45" s="375"/>
      <c r="G45" s="375" t="s">
        <v>49</v>
      </c>
      <c r="H45" s="375" t="s">
        <v>49</v>
      </c>
      <c r="I45" s="375" t="s">
        <v>75</v>
      </c>
      <c r="J45" s="375" t="s">
        <v>49</v>
      </c>
      <c r="K45" s="375" t="s">
        <v>49</v>
      </c>
      <c r="L45" s="375" t="s">
        <v>49</v>
      </c>
      <c r="M45" s="375" t="s">
        <v>49</v>
      </c>
      <c r="N45" s="84"/>
    </row>
    <row r="46" spans="1:14" ht="15" customHeight="1">
      <c r="A46" s="38" t="s">
        <v>2</v>
      </c>
      <c r="B46" s="282">
        <v>15873</v>
      </c>
      <c r="C46" s="283">
        <v>12886</v>
      </c>
      <c r="D46" s="66">
        <v>221</v>
      </c>
      <c r="E46" s="66">
        <v>493</v>
      </c>
      <c r="F46" s="66">
        <v>84</v>
      </c>
      <c r="G46" s="283">
        <v>1086</v>
      </c>
      <c r="H46" s="283">
        <v>294</v>
      </c>
      <c r="I46" s="66">
        <v>368</v>
      </c>
      <c r="J46" s="66">
        <v>223</v>
      </c>
      <c r="K46" s="66">
        <v>201</v>
      </c>
      <c r="L46" s="66">
        <v>602</v>
      </c>
      <c r="M46" s="283">
        <v>9314</v>
      </c>
      <c r="N46" s="284">
        <v>2987</v>
      </c>
    </row>
    <row r="47" spans="1:14" ht="15" customHeight="1">
      <c r="A47" s="39" t="s">
        <v>71</v>
      </c>
      <c r="B47" s="285">
        <v>7627</v>
      </c>
      <c r="C47" s="286">
        <v>4799</v>
      </c>
      <c r="D47" s="63">
        <v>78</v>
      </c>
      <c r="E47" s="63">
        <v>209</v>
      </c>
      <c r="F47" s="63">
        <v>42</v>
      </c>
      <c r="G47" s="63">
        <v>320</v>
      </c>
      <c r="H47" s="63">
        <v>80</v>
      </c>
      <c r="I47" s="63">
        <v>119</v>
      </c>
      <c r="J47" s="63">
        <v>110</v>
      </c>
      <c r="K47" s="63">
        <v>172</v>
      </c>
      <c r="L47" s="63">
        <v>331</v>
      </c>
      <c r="M47" s="286">
        <v>3338</v>
      </c>
      <c r="N47" s="287">
        <v>2828</v>
      </c>
    </row>
    <row r="48" spans="1:14" ht="15" customHeight="1">
      <c r="A48" s="39" t="s">
        <v>101</v>
      </c>
      <c r="B48" s="65">
        <v>169</v>
      </c>
      <c r="C48" s="63">
        <v>168</v>
      </c>
      <c r="D48" s="147">
        <v>2</v>
      </c>
      <c r="E48" s="147">
        <v>6</v>
      </c>
      <c r="F48" s="147">
        <v>2</v>
      </c>
      <c r="G48" s="92">
        <v>4</v>
      </c>
      <c r="H48" s="147">
        <v>1</v>
      </c>
      <c r="I48" s="92">
        <v>5</v>
      </c>
      <c r="J48" s="147">
        <v>1</v>
      </c>
      <c r="K48" s="147">
        <v>0</v>
      </c>
      <c r="L48" s="147">
        <v>3</v>
      </c>
      <c r="M48" s="63">
        <v>144</v>
      </c>
      <c r="N48" s="148">
        <v>1</v>
      </c>
    </row>
    <row r="49" spans="1:14" ht="15" customHeight="1">
      <c r="A49" s="47" t="s">
        <v>70</v>
      </c>
      <c r="B49" s="65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4"/>
    </row>
    <row r="50" spans="1:14" ht="15" customHeight="1">
      <c r="A50" s="47" t="s">
        <v>67</v>
      </c>
      <c r="B50" s="65">
        <v>80</v>
      </c>
      <c r="C50" s="147">
        <v>79</v>
      </c>
      <c r="D50" s="147">
        <v>2</v>
      </c>
      <c r="E50" s="147">
        <v>0</v>
      </c>
      <c r="F50" s="147">
        <v>1</v>
      </c>
      <c r="G50" s="147">
        <v>2</v>
      </c>
      <c r="H50" s="147">
        <v>0</v>
      </c>
      <c r="I50" s="147">
        <v>3</v>
      </c>
      <c r="J50" s="147">
        <v>1</v>
      </c>
      <c r="K50" s="147">
        <v>0</v>
      </c>
      <c r="L50" s="147">
        <v>1</v>
      </c>
      <c r="M50" s="147">
        <v>69</v>
      </c>
      <c r="N50" s="148">
        <v>1</v>
      </c>
    </row>
    <row r="51" spans="1:14" ht="15" customHeight="1">
      <c r="A51" s="39" t="s">
        <v>3</v>
      </c>
      <c r="B51" s="65">
        <v>2034</v>
      </c>
      <c r="C51" s="63">
        <v>1985</v>
      </c>
      <c r="D51" s="63">
        <v>47</v>
      </c>
      <c r="E51" s="63">
        <v>74</v>
      </c>
      <c r="F51" s="63">
        <v>10</v>
      </c>
      <c r="G51" s="63">
        <v>261</v>
      </c>
      <c r="H51" s="63">
        <v>89</v>
      </c>
      <c r="I51" s="63">
        <v>83</v>
      </c>
      <c r="J51" s="63">
        <v>43</v>
      </c>
      <c r="K51" s="63">
        <v>9</v>
      </c>
      <c r="L51" s="63">
        <v>69</v>
      </c>
      <c r="M51" s="63">
        <v>1300</v>
      </c>
      <c r="N51" s="64">
        <v>49</v>
      </c>
    </row>
    <row r="52" spans="1:14" ht="15" customHeight="1">
      <c r="A52" s="39" t="s">
        <v>4</v>
      </c>
      <c r="B52" s="65">
        <v>325</v>
      </c>
      <c r="C52" s="63">
        <v>322</v>
      </c>
      <c r="D52" s="147">
        <v>2</v>
      </c>
      <c r="E52" s="92">
        <v>6</v>
      </c>
      <c r="F52" s="147">
        <v>1</v>
      </c>
      <c r="G52" s="63">
        <v>16</v>
      </c>
      <c r="H52" s="63">
        <v>4</v>
      </c>
      <c r="I52" s="63">
        <v>5</v>
      </c>
      <c r="J52" s="147">
        <v>2</v>
      </c>
      <c r="K52" s="147">
        <v>0</v>
      </c>
      <c r="L52" s="147">
        <v>1</v>
      </c>
      <c r="M52" s="63">
        <v>285</v>
      </c>
      <c r="N52" s="64">
        <v>3</v>
      </c>
    </row>
    <row r="53" spans="1:14" ht="15" customHeight="1">
      <c r="A53" s="39" t="s">
        <v>102</v>
      </c>
      <c r="B53" s="65">
        <v>427</v>
      </c>
      <c r="C53" s="63">
        <v>417</v>
      </c>
      <c r="D53" s="147">
        <v>7</v>
      </c>
      <c r="E53" s="63">
        <v>44</v>
      </c>
      <c r="F53" s="147">
        <v>8</v>
      </c>
      <c r="G53" s="63">
        <v>12</v>
      </c>
      <c r="H53" s="92">
        <v>2</v>
      </c>
      <c r="I53" s="92">
        <v>9</v>
      </c>
      <c r="J53" s="147">
        <v>0</v>
      </c>
      <c r="K53" s="147">
        <v>1</v>
      </c>
      <c r="L53" s="63">
        <v>4</v>
      </c>
      <c r="M53" s="63">
        <v>330</v>
      </c>
      <c r="N53" s="198">
        <v>10</v>
      </c>
    </row>
    <row r="54" spans="1:14" ht="15" customHeight="1">
      <c r="A54" s="47" t="s">
        <v>70</v>
      </c>
      <c r="B54" s="65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4"/>
    </row>
    <row r="55" spans="1:14" ht="15" customHeight="1">
      <c r="A55" s="47" t="s">
        <v>64</v>
      </c>
      <c r="B55" s="65">
        <v>185</v>
      </c>
      <c r="C55" s="63">
        <v>177</v>
      </c>
      <c r="D55" s="147">
        <v>6</v>
      </c>
      <c r="E55" s="63">
        <v>20</v>
      </c>
      <c r="F55" s="147">
        <v>5</v>
      </c>
      <c r="G55" s="63">
        <v>5</v>
      </c>
      <c r="H55" s="92">
        <v>1</v>
      </c>
      <c r="I55" s="147">
        <v>3</v>
      </c>
      <c r="J55" s="147">
        <v>0</v>
      </c>
      <c r="K55" s="147">
        <v>1</v>
      </c>
      <c r="L55" s="147">
        <v>2</v>
      </c>
      <c r="M55" s="63">
        <v>134</v>
      </c>
      <c r="N55" s="198">
        <v>8</v>
      </c>
    </row>
    <row r="56" spans="1:14" ht="15" customHeight="1">
      <c r="A56" s="39" t="s">
        <v>5</v>
      </c>
      <c r="B56" s="65">
        <v>110</v>
      </c>
      <c r="C56" s="63">
        <v>108</v>
      </c>
      <c r="D56" s="147">
        <v>1</v>
      </c>
      <c r="E56" s="147">
        <v>2</v>
      </c>
      <c r="F56" s="92">
        <v>0</v>
      </c>
      <c r="G56" s="63">
        <v>8</v>
      </c>
      <c r="H56" s="147" t="s">
        <v>130</v>
      </c>
      <c r="I56" s="147">
        <v>6</v>
      </c>
      <c r="J56" s="147">
        <v>9</v>
      </c>
      <c r="K56" s="147">
        <v>0</v>
      </c>
      <c r="L56" s="147">
        <v>2</v>
      </c>
      <c r="M56" s="63">
        <v>80</v>
      </c>
      <c r="N56" s="148">
        <v>2</v>
      </c>
    </row>
    <row r="57" spans="1:14" ht="15" customHeight="1">
      <c r="A57" s="39" t="s">
        <v>6</v>
      </c>
      <c r="B57" s="65">
        <v>171</v>
      </c>
      <c r="C57" s="63">
        <v>167</v>
      </c>
      <c r="D57" s="63">
        <v>5</v>
      </c>
      <c r="E57" s="147">
        <v>5</v>
      </c>
      <c r="F57" s="147">
        <v>0</v>
      </c>
      <c r="G57" s="147">
        <v>0</v>
      </c>
      <c r="H57" s="147">
        <v>1</v>
      </c>
      <c r="I57" s="147">
        <v>3</v>
      </c>
      <c r="J57" s="147">
        <v>0</v>
      </c>
      <c r="K57" s="147">
        <v>0</v>
      </c>
      <c r="L57" s="147">
        <v>0</v>
      </c>
      <c r="M57" s="63">
        <v>153</v>
      </c>
      <c r="N57" s="198">
        <v>4</v>
      </c>
    </row>
    <row r="58" spans="1:14" ht="15" customHeight="1">
      <c r="A58" s="39" t="s">
        <v>106</v>
      </c>
      <c r="B58" s="65">
        <v>381</v>
      </c>
      <c r="C58" s="63">
        <v>377</v>
      </c>
      <c r="D58" s="147">
        <v>3</v>
      </c>
      <c r="E58" s="147">
        <v>7</v>
      </c>
      <c r="F58" s="147">
        <v>1</v>
      </c>
      <c r="G58" s="147">
        <v>9</v>
      </c>
      <c r="H58" s="147">
        <v>8</v>
      </c>
      <c r="I58" s="147">
        <v>1</v>
      </c>
      <c r="J58" s="147">
        <v>1</v>
      </c>
      <c r="K58" s="147">
        <v>0</v>
      </c>
      <c r="L58" s="63">
        <v>14</v>
      </c>
      <c r="M58" s="63">
        <v>333</v>
      </c>
      <c r="N58" s="148">
        <v>4</v>
      </c>
    </row>
    <row r="59" spans="1:15" ht="15" customHeight="1">
      <c r="A59" s="39" t="s">
        <v>68</v>
      </c>
      <c r="B59" s="65">
        <v>270</v>
      </c>
      <c r="C59" s="63">
        <v>257</v>
      </c>
      <c r="D59" s="147">
        <v>2</v>
      </c>
      <c r="E59" s="92">
        <v>9</v>
      </c>
      <c r="F59" s="147">
        <v>1</v>
      </c>
      <c r="G59" s="63">
        <v>19</v>
      </c>
      <c r="H59" s="63">
        <v>7</v>
      </c>
      <c r="I59" s="147">
        <v>5</v>
      </c>
      <c r="J59" s="147">
        <v>15</v>
      </c>
      <c r="K59" s="147">
        <v>0</v>
      </c>
      <c r="L59" s="63">
        <v>23</v>
      </c>
      <c r="M59" s="63">
        <v>176</v>
      </c>
      <c r="N59" s="148">
        <v>13</v>
      </c>
      <c r="O59" s="31" t="s">
        <v>57</v>
      </c>
    </row>
    <row r="60" spans="1:14" ht="15" customHeight="1">
      <c r="A60" s="47" t="s">
        <v>70</v>
      </c>
      <c r="B60" s="65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4"/>
    </row>
    <row r="61" spans="1:14" ht="15" customHeight="1">
      <c r="A61" s="47" t="s">
        <v>20</v>
      </c>
      <c r="B61" s="65">
        <v>175</v>
      </c>
      <c r="C61" s="63">
        <v>164</v>
      </c>
      <c r="D61" s="147">
        <v>1</v>
      </c>
      <c r="E61" s="92">
        <v>3</v>
      </c>
      <c r="F61" s="147">
        <v>1</v>
      </c>
      <c r="G61" s="63">
        <v>11</v>
      </c>
      <c r="H61" s="147">
        <v>4</v>
      </c>
      <c r="I61" s="147">
        <v>3</v>
      </c>
      <c r="J61" s="147">
        <v>13</v>
      </c>
      <c r="K61" s="147">
        <v>0</v>
      </c>
      <c r="L61" s="63">
        <v>13</v>
      </c>
      <c r="M61" s="63">
        <v>115</v>
      </c>
      <c r="N61" s="148">
        <v>11</v>
      </c>
    </row>
    <row r="62" spans="1:14" ht="15" customHeight="1">
      <c r="A62" s="39" t="s">
        <v>7</v>
      </c>
      <c r="B62" s="65">
        <v>186</v>
      </c>
      <c r="C62" s="63">
        <v>184</v>
      </c>
      <c r="D62" s="147">
        <v>1</v>
      </c>
      <c r="E62" s="208">
        <v>4</v>
      </c>
      <c r="F62" s="147">
        <v>0</v>
      </c>
      <c r="G62" s="147">
        <v>13</v>
      </c>
      <c r="H62" s="63">
        <v>3</v>
      </c>
      <c r="I62" s="63">
        <v>10</v>
      </c>
      <c r="J62" s="92">
        <v>0</v>
      </c>
      <c r="K62" s="147">
        <v>1</v>
      </c>
      <c r="L62" s="208">
        <v>2</v>
      </c>
      <c r="M62" s="63">
        <v>150</v>
      </c>
      <c r="N62" s="198">
        <v>2</v>
      </c>
    </row>
    <row r="63" spans="1:14" ht="15" customHeight="1">
      <c r="A63" s="39" t="s">
        <v>8</v>
      </c>
      <c r="B63" s="65">
        <v>333</v>
      </c>
      <c r="C63" s="63">
        <v>325</v>
      </c>
      <c r="D63" s="208">
        <v>8</v>
      </c>
      <c r="E63" s="208">
        <v>2</v>
      </c>
      <c r="F63" s="147">
        <v>4</v>
      </c>
      <c r="G63" s="63">
        <v>32</v>
      </c>
      <c r="H63" s="147">
        <v>6</v>
      </c>
      <c r="I63" s="208">
        <v>12</v>
      </c>
      <c r="J63" s="208">
        <v>1</v>
      </c>
      <c r="K63" s="147">
        <v>1</v>
      </c>
      <c r="L63" s="63">
        <v>28</v>
      </c>
      <c r="M63" s="63">
        <v>231</v>
      </c>
      <c r="N63" s="198">
        <v>8</v>
      </c>
    </row>
    <row r="64" spans="1:14" ht="15" customHeight="1">
      <c r="A64" s="39" t="s">
        <v>9</v>
      </c>
      <c r="B64" s="208">
        <v>15</v>
      </c>
      <c r="C64" s="208">
        <v>15</v>
      </c>
      <c r="D64" s="208">
        <v>0</v>
      </c>
      <c r="E64" s="208">
        <v>1</v>
      </c>
      <c r="F64" s="208">
        <v>0</v>
      </c>
      <c r="G64" s="208">
        <v>1</v>
      </c>
      <c r="H64" s="208">
        <v>1</v>
      </c>
      <c r="I64" s="208">
        <v>2</v>
      </c>
      <c r="J64" s="208">
        <v>0</v>
      </c>
      <c r="K64" s="208">
        <v>0</v>
      </c>
      <c r="L64" s="147">
        <v>0</v>
      </c>
      <c r="M64" s="208">
        <v>10</v>
      </c>
      <c r="N64" s="209">
        <v>0</v>
      </c>
    </row>
    <row r="65" spans="1:14" ht="15" customHeight="1">
      <c r="A65" s="39" t="s">
        <v>10</v>
      </c>
      <c r="B65" s="65">
        <v>260</v>
      </c>
      <c r="C65" s="63">
        <v>258</v>
      </c>
      <c r="D65" s="63">
        <v>2</v>
      </c>
      <c r="E65" s="147">
        <v>20</v>
      </c>
      <c r="F65" s="147">
        <v>2</v>
      </c>
      <c r="G65" s="147">
        <v>16</v>
      </c>
      <c r="H65" s="92">
        <v>1</v>
      </c>
      <c r="I65" s="147">
        <v>4</v>
      </c>
      <c r="J65" s="147">
        <v>1</v>
      </c>
      <c r="K65" s="147">
        <v>1</v>
      </c>
      <c r="L65" s="147">
        <v>2</v>
      </c>
      <c r="M65" s="63">
        <v>209</v>
      </c>
      <c r="N65" s="148">
        <v>2</v>
      </c>
    </row>
    <row r="66" spans="1:14" ht="15" customHeight="1">
      <c r="A66" s="39" t="s">
        <v>11</v>
      </c>
      <c r="B66" s="65">
        <v>161</v>
      </c>
      <c r="C66" s="63">
        <v>160</v>
      </c>
      <c r="D66" s="147">
        <v>0</v>
      </c>
      <c r="E66" s="147">
        <v>6</v>
      </c>
      <c r="F66" s="147">
        <v>0</v>
      </c>
      <c r="G66" s="63">
        <v>3</v>
      </c>
      <c r="H66" s="63">
        <v>7</v>
      </c>
      <c r="I66" s="147">
        <v>0</v>
      </c>
      <c r="J66" s="147">
        <v>0</v>
      </c>
      <c r="K66" s="147">
        <v>1</v>
      </c>
      <c r="L66" s="147">
        <v>4</v>
      </c>
      <c r="M66" s="63">
        <v>139</v>
      </c>
      <c r="N66" s="198">
        <v>1</v>
      </c>
    </row>
    <row r="67" spans="1:14" ht="15" customHeight="1">
      <c r="A67" s="39" t="s">
        <v>103</v>
      </c>
      <c r="B67" s="65">
        <v>369</v>
      </c>
      <c r="C67" s="63">
        <v>362</v>
      </c>
      <c r="D67" s="208">
        <v>19</v>
      </c>
      <c r="E67" s="147">
        <v>7</v>
      </c>
      <c r="F67" s="92">
        <v>1</v>
      </c>
      <c r="G67" s="63">
        <v>12</v>
      </c>
      <c r="H67" s="147">
        <v>8</v>
      </c>
      <c r="I67" s="147">
        <v>4</v>
      </c>
      <c r="J67" s="147">
        <v>1</v>
      </c>
      <c r="K67" s="147">
        <v>0</v>
      </c>
      <c r="L67" s="63">
        <v>19</v>
      </c>
      <c r="M67" s="63">
        <v>291</v>
      </c>
      <c r="N67" s="64">
        <v>7</v>
      </c>
    </row>
    <row r="68" spans="1:14" ht="15" customHeight="1">
      <c r="A68" s="39" t="s">
        <v>12</v>
      </c>
      <c r="B68" s="65">
        <v>143</v>
      </c>
      <c r="C68" s="63">
        <v>137</v>
      </c>
      <c r="D68" s="147">
        <v>9</v>
      </c>
      <c r="E68" s="147">
        <v>2</v>
      </c>
      <c r="F68" s="147">
        <v>0</v>
      </c>
      <c r="G68" s="147">
        <v>5</v>
      </c>
      <c r="H68" s="147">
        <v>8</v>
      </c>
      <c r="I68" s="147">
        <v>14</v>
      </c>
      <c r="J68" s="147">
        <v>1</v>
      </c>
      <c r="K68" s="147">
        <v>1</v>
      </c>
      <c r="L68" s="147">
        <v>0</v>
      </c>
      <c r="M68" s="63">
        <v>97</v>
      </c>
      <c r="N68" s="198">
        <v>6</v>
      </c>
    </row>
    <row r="69" spans="1:14" ht="15" customHeight="1">
      <c r="A69" s="39" t="s">
        <v>13</v>
      </c>
      <c r="B69" s="65">
        <v>347</v>
      </c>
      <c r="C69" s="63">
        <v>344</v>
      </c>
      <c r="D69" s="63">
        <v>5</v>
      </c>
      <c r="E69" s="147">
        <v>3</v>
      </c>
      <c r="F69" s="147">
        <v>0</v>
      </c>
      <c r="G69" s="63">
        <v>13</v>
      </c>
      <c r="H69" s="63">
        <v>10</v>
      </c>
      <c r="I69" s="63">
        <v>29</v>
      </c>
      <c r="J69" s="63">
        <v>2</v>
      </c>
      <c r="K69" s="147">
        <v>0</v>
      </c>
      <c r="L69" s="63">
        <v>7</v>
      </c>
      <c r="M69" s="63">
        <v>275</v>
      </c>
      <c r="N69" s="148">
        <v>3</v>
      </c>
    </row>
    <row r="70" spans="1:14" ht="15" customHeight="1">
      <c r="A70" s="39" t="s">
        <v>14</v>
      </c>
      <c r="B70" s="65">
        <v>219</v>
      </c>
      <c r="C70" s="63">
        <v>218</v>
      </c>
      <c r="D70" s="147">
        <v>2</v>
      </c>
      <c r="E70" s="63">
        <v>4</v>
      </c>
      <c r="F70" s="147">
        <v>0</v>
      </c>
      <c r="G70" s="147">
        <v>4</v>
      </c>
      <c r="H70" s="147">
        <v>0</v>
      </c>
      <c r="I70" s="92">
        <v>4</v>
      </c>
      <c r="J70" s="208">
        <v>1</v>
      </c>
      <c r="K70" s="147">
        <v>0</v>
      </c>
      <c r="L70" s="147">
        <v>0</v>
      </c>
      <c r="M70" s="63">
        <v>203</v>
      </c>
      <c r="N70" s="148">
        <v>1</v>
      </c>
    </row>
    <row r="71" spans="1:14" ht="15" customHeight="1">
      <c r="A71" s="39" t="s">
        <v>69</v>
      </c>
      <c r="B71" s="285">
        <v>1719</v>
      </c>
      <c r="C71" s="63">
        <v>1684</v>
      </c>
      <c r="D71" s="147">
        <v>11</v>
      </c>
      <c r="E71" s="63">
        <v>57</v>
      </c>
      <c r="F71" s="147">
        <v>10</v>
      </c>
      <c r="G71" s="63">
        <v>277</v>
      </c>
      <c r="H71" s="63">
        <v>42</v>
      </c>
      <c r="I71" s="63">
        <v>22</v>
      </c>
      <c r="J71" s="63">
        <v>35</v>
      </c>
      <c r="K71" s="147">
        <v>13</v>
      </c>
      <c r="L71" s="63">
        <v>54</v>
      </c>
      <c r="M71" s="63">
        <v>1163</v>
      </c>
      <c r="N71" s="64">
        <v>35</v>
      </c>
    </row>
    <row r="72" spans="1:14" ht="15" customHeight="1">
      <c r="A72" s="71" t="s">
        <v>70</v>
      </c>
      <c r="B72" s="65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4"/>
    </row>
    <row r="73" spans="1:14" ht="15" customHeight="1">
      <c r="A73" s="71" t="s">
        <v>65</v>
      </c>
      <c r="B73" s="288">
        <v>1410</v>
      </c>
      <c r="C73" s="73">
        <v>1380</v>
      </c>
      <c r="D73" s="147">
        <v>11</v>
      </c>
      <c r="E73" s="63">
        <v>49</v>
      </c>
      <c r="F73" s="147">
        <v>8</v>
      </c>
      <c r="G73" s="73">
        <v>237</v>
      </c>
      <c r="H73" s="63">
        <v>24</v>
      </c>
      <c r="I73" s="63">
        <v>12</v>
      </c>
      <c r="J73" s="63">
        <v>29</v>
      </c>
      <c r="K73" s="147">
        <v>13</v>
      </c>
      <c r="L73" s="63">
        <v>42</v>
      </c>
      <c r="M73" s="73">
        <v>955</v>
      </c>
      <c r="N73" s="74">
        <v>30</v>
      </c>
    </row>
    <row r="74" spans="1:14" ht="15" customHeight="1">
      <c r="A74" s="75" t="s">
        <v>15</v>
      </c>
      <c r="B74" s="72">
        <v>292</v>
      </c>
      <c r="C74" s="73">
        <v>288</v>
      </c>
      <c r="D74" s="147">
        <v>3</v>
      </c>
      <c r="E74" s="147">
        <v>8</v>
      </c>
      <c r="F74" s="147">
        <v>1</v>
      </c>
      <c r="G74" s="63">
        <v>18</v>
      </c>
      <c r="H74" s="147">
        <v>4</v>
      </c>
      <c r="I74" s="147">
        <v>17</v>
      </c>
      <c r="J74" s="147">
        <v>0</v>
      </c>
      <c r="K74" s="147">
        <v>0</v>
      </c>
      <c r="L74" s="63">
        <v>18</v>
      </c>
      <c r="M74" s="63">
        <v>219</v>
      </c>
      <c r="N74" s="148">
        <v>4</v>
      </c>
    </row>
    <row r="75" spans="1:14" ht="15" customHeight="1">
      <c r="A75" s="75" t="s">
        <v>104</v>
      </c>
      <c r="B75" s="72">
        <v>100</v>
      </c>
      <c r="C75" s="73">
        <v>99</v>
      </c>
      <c r="D75" s="92">
        <v>2</v>
      </c>
      <c r="E75" s="63">
        <v>10</v>
      </c>
      <c r="F75" s="63">
        <v>1</v>
      </c>
      <c r="G75" s="73">
        <v>9</v>
      </c>
      <c r="H75" s="147">
        <v>1</v>
      </c>
      <c r="I75" s="63">
        <v>3</v>
      </c>
      <c r="J75" s="147">
        <v>0</v>
      </c>
      <c r="K75" s="147">
        <v>0</v>
      </c>
      <c r="L75" s="63">
        <v>6</v>
      </c>
      <c r="M75" s="63">
        <v>67</v>
      </c>
      <c r="N75" s="198">
        <v>1</v>
      </c>
    </row>
    <row r="76" spans="1:14" ht="15" customHeight="1">
      <c r="A76" s="71" t="s">
        <v>70</v>
      </c>
      <c r="B76" s="7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74"/>
    </row>
    <row r="77" spans="1:14" ht="15" customHeight="1">
      <c r="A77" s="71" t="s">
        <v>66</v>
      </c>
      <c r="B77" s="72">
        <v>46</v>
      </c>
      <c r="C77" s="63">
        <v>45</v>
      </c>
      <c r="D77" s="147">
        <v>1</v>
      </c>
      <c r="E77" s="63">
        <v>1</v>
      </c>
      <c r="F77" s="63">
        <v>1</v>
      </c>
      <c r="G77" s="147">
        <v>4</v>
      </c>
      <c r="H77" s="92">
        <v>0</v>
      </c>
      <c r="I77" s="147">
        <v>1</v>
      </c>
      <c r="J77" s="147">
        <v>0</v>
      </c>
      <c r="K77" s="92">
        <v>0</v>
      </c>
      <c r="L77" s="63">
        <v>3</v>
      </c>
      <c r="M77" s="63">
        <v>34</v>
      </c>
      <c r="N77" s="198">
        <v>1</v>
      </c>
    </row>
    <row r="78" spans="1:16" ht="15" customHeight="1">
      <c r="A78" s="41" t="s">
        <v>105</v>
      </c>
      <c r="B78" s="67">
        <v>215</v>
      </c>
      <c r="C78" s="196">
        <v>212</v>
      </c>
      <c r="D78" s="196">
        <v>12</v>
      </c>
      <c r="E78" s="196">
        <v>7</v>
      </c>
      <c r="F78" s="289">
        <v>0</v>
      </c>
      <c r="G78" s="196">
        <v>34</v>
      </c>
      <c r="H78" s="289">
        <v>11</v>
      </c>
      <c r="I78" s="196">
        <v>11</v>
      </c>
      <c r="J78" s="289">
        <v>0</v>
      </c>
      <c r="K78" s="289">
        <v>1</v>
      </c>
      <c r="L78" s="289">
        <v>15</v>
      </c>
      <c r="M78" s="196">
        <v>121</v>
      </c>
      <c r="N78" s="254">
        <v>3</v>
      </c>
      <c r="O78" s="146">
        <f>SUM(B47+B48+B51+B52+B53+B56+B57+B58+B59+B62+B63+B64+B65+B66+B67+B68+B69+B70+B71+B74+B75+B78)</f>
        <v>15873</v>
      </c>
      <c r="P78" s="146">
        <f>SUM(B46-O78)</f>
        <v>0</v>
      </c>
    </row>
    <row r="79" spans="1:14" ht="12.75" customHeight="1">
      <c r="A79" s="458" t="s">
        <v>76</v>
      </c>
      <c r="B79" s="458"/>
      <c r="C79" s="458"/>
      <c r="D79" s="458"/>
      <c r="E79" s="31" t="s">
        <v>40</v>
      </c>
      <c r="F79" s="31" t="s">
        <v>40</v>
      </c>
      <c r="G79" s="31" t="s">
        <v>40</v>
      </c>
      <c r="H79" s="31" t="s">
        <v>40</v>
      </c>
      <c r="I79" s="31" t="s">
        <v>40</v>
      </c>
      <c r="J79" s="31" t="s">
        <v>40</v>
      </c>
      <c r="K79" s="31" t="s">
        <v>40</v>
      </c>
      <c r="L79" s="453" t="s">
        <v>123</v>
      </c>
      <c r="M79" s="453"/>
      <c r="N79" s="453"/>
    </row>
    <row r="80" spans="1:14" s="34" customFormat="1" ht="12.75" customHeight="1">
      <c r="A80" s="48"/>
      <c r="B80" s="49" t="s">
        <v>42</v>
      </c>
      <c r="C80" s="377" t="s">
        <v>43</v>
      </c>
      <c r="D80" s="454" t="s">
        <v>54</v>
      </c>
      <c r="E80" s="455"/>
      <c r="F80" s="455"/>
      <c r="G80" s="455"/>
      <c r="H80" s="455"/>
      <c r="I80" s="455"/>
      <c r="J80" s="455"/>
      <c r="K80" s="455"/>
      <c r="L80" s="455"/>
      <c r="M80" s="455"/>
      <c r="N80" s="373" t="s">
        <v>136</v>
      </c>
    </row>
    <row r="81" spans="1:14" s="34" customFormat="1" ht="12.75" customHeight="1">
      <c r="A81" s="50" t="s">
        <v>38</v>
      </c>
      <c r="B81" s="83" t="s">
        <v>137</v>
      </c>
      <c r="C81" s="378" t="s">
        <v>44</v>
      </c>
      <c r="D81" s="456"/>
      <c r="E81" s="457"/>
      <c r="F81" s="457"/>
      <c r="G81" s="457"/>
      <c r="H81" s="457"/>
      <c r="I81" s="457"/>
      <c r="J81" s="457"/>
      <c r="K81" s="457"/>
      <c r="L81" s="457"/>
      <c r="M81" s="457"/>
      <c r="N81" s="84" t="s">
        <v>84</v>
      </c>
    </row>
    <row r="82" spans="1:14" s="34" customFormat="1" ht="12.75" customHeight="1">
      <c r="A82" s="50" t="s">
        <v>38</v>
      </c>
      <c r="B82" s="35" t="s">
        <v>45</v>
      </c>
      <c r="C82" s="84" t="s">
        <v>83</v>
      </c>
      <c r="D82" s="373" t="s">
        <v>80</v>
      </c>
      <c r="E82" s="83" t="s">
        <v>56</v>
      </c>
      <c r="F82" s="84" t="s">
        <v>72</v>
      </c>
      <c r="G82" s="84" t="s">
        <v>46</v>
      </c>
      <c r="H82" s="84" t="s">
        <v>129</v>
      </c>
      <c r="I82" s="374" t="s">
        <v>73</v>
      </c>
      <c r="J82" s="84" t="s">
        <v>47</v>
      </c>
      <c r="K82" s="84" t="s">
        <v>77</v>
      </c>
      <c r="L82" s="84" t="s">
        <v>48</v>
      </c>
      <c r="M82" s="84" t="s">
        <v>55</v>
      </c>
      <c r="N82" s="84" t="s">
        <v>85</v>
      </c>
    </row>
    <row r="83" spans="1:14" s="34" customFormat="1" ht="12.75" customHeight="1">
      <c r="A83" s="50" t="s">
        <v>38</v>
      </c>
      <c r="B83" s="35" t="s">
        <v>36</v>
      </c>
      <c r="C83" s="379" t="s">
        <v>24</v>
      </c>
      <c r="D83" s="84" t="s">
        <v>81</v>
      </c>
      <c r="E83" s="83"/>
      <c r="F83" s="84"/>
      <c r="G83" s="84" t="s">
        <v>50</v>
      </c>
      <c r="H83" s="84"/>
      <c r="I83" s="374" t="s">
        <v>74</v>
      </c>
      <c r="J83" s="84" t="s">
        <v>51</v>
      </c>
      <c r="K83" s="84" t="s">
        <v>78</v>
      </c>
      <c r="L83" s="84" t="s">
        <v>51</v>
      </c>
      <c r="M83" s="84" t="s">
        <v>19</v>
      </c>
      <c r="N83" s="84" t="s">
        <v>79</v>
      </c>
    </row>
    <row r="84" spans="1:14" s="34" customFormat="1" ht="12.75" customHeight="1">
      <c r="A84" s="51" t="s">
        <v>38</v>
      </c>
      <c r="B84" s="52" t="s">
        <v>36</v>
      </c>
      <c r="C84" s="52"/>
      <c r="D84" s="375"/>
      <c r="E84" s="376" t="s">
        <v>49</v>
      </c>
      <c r="F84" s="375"/>
      <c r="G84" s="375" t="s">
        <v>49</v>
      </c>
      <c r="H84" s="375" t="s">
        <v>49</v>
      </c>
      <c r="I84" s="375" t="s">
        <v>75</v>
      </c>
      <c r="J84" s="375" t="s">
        <v>49</v>
      </c>
      <c r="K84" s="375" t="s">
        <v>49</v>
      </c>
      <c r="L84" s="375" t="s">
        <v>49</v>
      </c>
      <c r="M84" s="375" t="s">
        <v>49</v>
      </c>
      <c r="N84" s="84"/>
    </row>
    <row r="85" spans="1:14" s="32" customFormat="1" ht="12.75" customHeight="1">
      <c r="A85" s="38" t="s">
        <v>2</v>
      </c>
      <c r="B85" s="300">
        <v>-4831</v>
      </c>
      <c r="C85" s="301">
        <v>-4299</v>
      </c>
      <c r="D85" s="301">
        <v>-59</v>
      </c>
      <c r="E85" s="301">
        <v>-132</v>
      </c>
      <c r="F85" s="301">
        <v>-1</v>
      </c>
      <c r="G85" s="301">
        <v>-429</v>
      </c>
      <c r="H85" s="301">
        <v>67</v>
      </c>
      <c r="I85" s="301">
        <v>-182</v>
      </c>
      <c r="J85" s="301">
        <v>38</v>
      </c>
      <c r="K85" s="301">
        <v>-9</v>
      </c>
      <c r="L85" s="301">
        <v>-307</v>
      </c>
      <c r="M85" s="301">
        <v>-3285</v>
      </c>
      <c r="N85" s="302">
        <v>-532</v>
      </c>
    </row>
    <row r="86" spans="1:14" ht="12.75" customHeight="1">
      <c r="A86" s="39" t="s">
        <v>71</v>
      </c>
      <c r="B86" s="267">
        <v>-2483</v>
      </c>
      <c r="C86" s="186">
        <v>-1952</v>
      </c>
      <c r="D86" s="92">
        <v>-29</v>
      </c>
      <c r="E86" s="266">
        <v>-78</v>
      </c>
      <c r="F86" s="266">
        <v>-20</v>
      </c>
      <c r="G86" s="266">
        <v>-167</v>
      </c>
      <c r="H86" s="266">
        <v>-10</v>
      </c>
      <c r="I86" s="266">
        <v>-91</v>
      </c>
      <c r="J86" s="266">
        <v>-33</v>
      </c>
      <c r="K86" s="266">
        <v>-22</v>
      </c>
      <c r="L86" s="266">
        <v>-217</v>
      </c>
      <c r="M86" s="266">
        <v>-1285</v>
      </c>
      <c r="N86" s="303">
        <v>-531</v>
      </c>
    </row>
    <row r="87" spans="1:14" ht="12.75" customHeight="1">
      <c r="A87" s="39" t="s">
        <v>101</v>
      </c>
      <c r="B87" s="267">
        <v>-10</v>
      </c>
      <c r="C87" s="266">
        <v>-12</v>
      </c>
      <c r="D87" s="186">
        <v>0</v>
      </c>
      <c r="E87" s="186">
        <v>6</v>
      </c>
      <c r="F87" s="186">
        <v>-2</v>
      </c>
      <c r="G87" s="186">
        <v>4</v>
      </c>
      <c r="H87" s="186">
        <v>-1</v>
      </c>
      <c r="I87" s="186">
        <v>1</v>
      </c>
      <c r="J87" s="186">
        <v>2</v>
      </c>
      <c r="K87" s="186">
        <v>3</v>
      </c>
      <c r="L87" s="186">
        <v>-1</v>
      </c>
      <c r="M87" s="266">
        <v>-24</v>
      </c>
      <c r="N87" s="304">
        <v>2</v>
      </c>
    </row>
    <row r="88" spans="1:14" ht="12.75" customHeight="1">
      <c r="A88" s="47" t="s">
        <v>70</v>
      </c>
      <c r="B88" s="267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303"/>
    </row>
    <row r="89" spans="1:14" ht="12.75" customHeight="1">
      <c r="A89" s="47" t="s">
        <v>67</v>
      </c>
      <c r="B89" s="267">
        <v>-15</v>
      </c>
      <c r="C89" s="266">
        <v>-16</v>
      </c>
      <c r="D89" s="186">
        <v>0</v>
      </c>
      <c r="E89" s="186">
        <v>1</v>
      </c>
      <c r="F89" s="186">
        <v>-1</v>
      </c>
      <c r="G89" s="186">
        <v>1</v>
      </c>
      <c r="H89" s="186">
        <v>0</v>
      </c>
      <c r="I89" s="186">
        <v>1</v>
      </c>
      <c r="J89" s="186">
        <v>-1</v>
      </c>
      <c r="K89" s="186">
        <v>3</v>
      </c>
      <c r="L89" s="186">
        <v>-1</v>
      </c>
      <c r="M89" s="266">
        <v>-19</v>
      </c>
      <c r="N89" s="304">
        <v>1</v>
      </c>
    </row>
    <row r="90" spans="1:14" ht="12.75" customHeight="1">
      <c r="A90" s="39" t="s">
        <v>3</v>
      </c>
      <c r="B90" s="267">
        <v>-957</v>
      </c>
      <c r="C90" s="266">
        <v>-942</v>
      </c>
      <c r="D90" s="266">
        <v>-19</v>
      </c>
      <c r="E90" s="186">
        <v>-39</v>
      </c>
      <c r="F90" s="186">
        <v>4</v>
      </c>
      <c r="G90" s="266">
        <v>-127</v>
      </c>
      <c r="H90" s="186">
        <v>-18</v>
      </c>
      <c r="I90" s="186">
        <v>-55</v>
      </c>
      <c r="J90" s="266">
        <v>-10</v>
      </c>
      <c r="K90" s="266">
        <v>3</v>
      </c>
      <c r="L90" s="266">
        <v>-20</v>
      </c>
      <c r="M90" s="266">
        <v>-661</v>
      </c>
      <c r="N90" s="303">
        <v>-15</v>
      </c>
    </row>
    <row r="91" spans="1:14" ht="12.75" customHeight="1">
      <c r="A91" s="39" t="s">
        <v>4</v>
      </c>
      <c r="B91" s="267">
        <v>-122</v>
      </c>
      <c r="C91" s="266">
        <v>-136</v>
      </c>
      <c r="D91" s="186">
        <v>-2</v>
      </c>
      <c r="E91" s="186">
        <v>-1</v>
      </c>
      <c r="F91" s="186">
        <v>2</v>
      </c>
      <c r="G91" s="266">
        <v>-5</v>
      </c>
      <c r="H91" s="186">
        <v>-3</v>
      </c>
      <c r="I91" s="266">
        <v>-2</v>
      </c>
      <c r="J91" s="186">
        <v>0</v>
      </c>
      <c r="K91" s="186" t="s">
        <v>130</v>
      </c>
      <c r="L91" s="186">
        <v>1</v>
      </c>
      <c r="M91" s="266">
        <v>-126</v>
      </c>
      <c r="N91" s="303">
        <v>14</v>
      </c>
    </row>
    <row r="92" spans="1:14" ht="12.75" customHeight="1">
      <c r="A92" s="39" t="s">
        <v>102</v>
      </c>
      <c r="B92" s="267">
        <v>41</v>
      </c>
      <c r="C92" s="266">
        <v>48</v>
      </c>
      <c r="D92" s="266">
        <v>-6</v>
      </c>
      <c r="E92" s="266">
        <v>-26</v>
      </c>
      <c r="F92" s="186">
        <v>-3</v>
      </c>
      <c r="G92" s="266">
        <v>-3</v>
      </c>
      <c r="H92" s="186">
        <v>4</v>
      </c>
      <c r="I92" s="186">
        <v>-8</v>
      </c>
      <c r="J92" s="186">
        <v>0</v>
      </c>
      <c r="K92" s="186">
        <v>-1</v>
      </c>
      <c r="L92" s="186">
        <v>-1</v>
      </c>
      <c r="M92" s="266">
        <v>92</v>
      </c>
      <c r="N92" s="303">
        <v>-7</v>
      </c>
    </row>
    <row r="93" spans="1:14" ht="12.75" customHeight="1">
      <c r="A93" s="47" t="s">
        <v>70</v>
      </c>
      <c r="B93" s="267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303"/>
    </row>
    <row r="94" spans="1:14" ht="12.75" customHeight="1">
      <c r="A94" s="47" t="s">
        <v>64</v>
      </c>
      <c r="B94" s="267">
        <v>-28</v>
      </c>
      <c r="C94" s="266">
        <v>-22</v>
      </c>
      <c r="D94" s="186">
        <v>-6</v>
      </c>
      <c r="E94" s="186">
        <v>-11</v>
      </c>
      <c r="F94" s="186">
        <v>-2</v>
      </c>
      <c r="G94" s="186">
        <v>-3</v>
      </c>
      <c r="H94" s="186">
        <v>0</v>
      </c>
      <c r="I94" s="186">
        <v>-2</v>
      </c>
      <c r="J94" s="186">
        <v>0</v>
      </c>
      <c r="K94" s="186">
        <v>-1</v>
      </c>
      <c r="L94" s="186">
        <v>-1</v>
      </c>
      <c r="M94" s="186">
        <v>4</v>
      </c>
      <c r="N94" s="303">
        <v>-6</v>
      </c>
    </row>
    <row r="95" spans="1:14" ht="12.75" customHeight="1">
      <c r="A95" s="39" t="s">
        <v>5</v>
      </c>
      <c r="B95" s="267">
        <v>-100</v>
      </c>
      <c r="C95" s="266">
        <v>-98</v>
      </c>
      <c r="D95" s="186">
        <v>-1</v>
      </c>
      <c r="E95" s="186">
        <v>-2</v>
      </c>
      <c r="F95" s="186">
        <v>0</v>
      </c>
      <c r="G95" s="186">
        <v>-7</v>
      </c>
      <c r="H95" s="186" t="s">
        <v>130</v>
      </c>
      <c r="I95" s="186">
        <v>-6</v>
      </c>
      <c r="J95" s="186">
        <v>-6</v>
      </c>
      <c r="K95" s="186">
        <v>0</v>
      </c>
      <c r="L95" s="186">
        <v>-1</v>
      </c>
      <c r="M95" s="266">
        <v>-75</v>
      </c>
      <c r="N95" s="304">
        <v>-2</v>
      </c>
    </row>
    <row r="96" spans="1:14" ht="12.75" customHeight="1">
      <c r="A96" s="39" t="s">
        <v>6</v>
      </c>
      <c r="B96" s="267">
        <v>67</v>
      </c>
      <c r="C96" s="266">
        <v>66</v>
      </c>
      <c r="D96" s="186">
        <v>-2</v>
      </c>
      <c r="E96" s="266">
        <v>4</v>
      </c>
      <c r="F96" s="186">
        <v>0</v>
      </c>
      <c r="G96" s="186">
        <v>1</v>
      </c>
      <c r="H96" s="186">
        <v>-1</v>
      </c>
      <c r="I96" s="186">
        <v>3</v>
      </c>
      <c r="J96" s="186">
        <v>3</v>
      </c>
      <c r="K96" s="186">
        <v>1</v>
      </c>
      <c r="L96" s="186">
        <v>2</v>
      </c>
      <c r="M96" s="266">
        <v>55</v>
      </c>
      <c r="N96" s="304">
        <v>1</v>
      </c>
    </row>
    <row r="97" spans="1:14" ht="12.75" customHeight="1">
      <c r="A97" s="39" t="s">
        <v>106</v>
      </c>
      <c r="B97" s="267">
        <v>-167</v>
      </c>
      <c r="C97" s="266">
        <v>-166</v>
      </c>
      <c r="D97" s="186">
        <v>0</v>
      </c>
      <c r="E97" s="266">
        <v>0</v>
      </c>
      <c r="F97" s="186">
        <v>0</v>
      </c>
      <c r="G97" s="186">
        <v>-3</v>
      </c>
      <c r="H97" s="186">
        <v>-5</v>
      </c>
      <c r="I97" s="186">
        <v>3</v>
      </c>
      <c r="J97" s="186">
        <v>1</v>
      </c>
      <c r="K97" s="186">
        <v>1</v>
      </c>
      <c r="L97" s="186">
        <v>-8</v>
      </c>
      <c r="M97" s="266">
        <v>-155</v>
      </c>
      <c r="N97" s="304">
        <v>-1</v>
      </c>
    </row>
    <row r="98" spans="1:14" ht="12.75" customHeight="1">
      <c r="A98" s="39" t="s">
        <v>68</v>
      </c>
      <c r="B98" s="267">
        <v>153</v>
      </c>
      <c r="C98" s="266">
        <v>158</v>
      </c>
      <c r="D98" s="186">
        <v>7</v>
      </c>
      <c r="E98" s="266">
        <v>7</v>
      </c>
      <c r="F98" s="186">
        <v>5</v>
      </c>
      <c r="G98" s="266">
        <v>7</v>
      </c>
      <c r="H98" s="186">
        <v>21</v>
      </c>
      <c r="I98" s="186">
        <v>1</v>
      </c>
      <c r="J98" s="266">
        <v>9</v>
      </c>
      <c r="K98" s="186">
        <v>0</v>
      </c>
      <c r="L98" s="186">
        <v>-7</v>
      </c>
      <c r="M98" s="266">
        <v>108</v>
      </c>
      <c r="N98" s="304">
        <v>-5</v>
      </c>
    </row>
    <row r="99" spans="1:14" ht="12.75" customHeight="1">
      <c r="A99" s="47" t="s">
        <v>70</v>
      </c>
      <c r="B99" s="267"/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303"/>
    </row>
    <row r="100" spans="1:17" ht="12.75" customHeight="1">
      <c r="A100" s="47" t="s">
        <v>20</v>
      </c>
      <c r="B100" s="267">
        <v>81</v>
      </c>
      <c r="C100" s="266">
        <v>87</v>
      </c>
      <c r="D100" s="186">
        <v>5</v>
      </c>
      <c r="E100" s="266">
        <v>8</v>
      </c>
      <c r="F100" s="186">
        <v>3</v>
      </c>
      <c r="G100" s="266">
        <v>6</v>
      </c>
      <c r="H100" s="186">
        <v>11</v>
      </c>
      <c r="I100" s="186">
        <v>0</v>
      </c>
      <c r="J100" s="266">
        <v>1</v>
      </c>
      <c r="K100" s="186">
        <v>0</v>
      </c>
      <c r="L100" s="186">
        <v>-6</v>
      </c>
      <c r="M100" s="266">
        <v>59</v>
      </c>
      <c r="N100" s="304">
        <v>-6</v>
      </c>
      <c r="Q100" s="31" t="s">
        <v>57</v>
      </c>
    </row>
    <row r="101" spans="1:14" ht="12.75" customHeight="1">
      <c r="A101" s="39" t="s">
        <v>7</v>
      </c>
      <c r="B101" s="267">
        <v>-122</v>
      </c>
      <c r="C101" s="266">
        <v>-121</v>
      </c>
      <c r="D101" s="186">
        <v>-1</v>
      </c>
      <c r="E101" s="186">
        <v>7</v>
      </c>
      <c r="F101" s="186" t="s">
        <v>130</v>
      </c>
      <c r="G101" s="186">
        <v>-11</v>
      </c>
      <c r="H101" s="186">
        <v>3</v>
      </c>
      <c r="I101" s="266">
        <v>-6</v>
      </c>
      <c r="J101" s="186">
        <v>8</v>
      </c>
      <c r="K101" s="186">
        <v>-1</v>
      </c>
      <c r="L101" s="186">
        <v>-2</v>
      </c>
      <c r="M101" s="186">
        <v>-118</v>
      </c>
      <c r="N101" s="304">
        <v>-1</v>
      </c>
    </row>
    <row r="102" spans="1:14" ht="12.75" customHeight="1">
      <c r="A102" s="39" t="s">
        <v>8</v>
      </c>
      <c r="B102" s="267">
        <v>-249</v>
      </c>
      <c r="C102" s="266">
        <v>-248</v>
      </c>
      <c r="D102" s="186">
        <v>-5</v>
      </c>
      <c r="E102" s="186">
        <v>-1</v>
      </c>
      <c r="F102" s="186">
        <v>-3</v>
      </c>
      <c r="G102" s="266">
        <v>-27</v>
      </c>
      <c r="H102" s="186">
        <v>-4</v>
      </c>
      <c r="I102" s="186">
        <v>-10</v>
      </c>
      <c r="J102" s="186" t="s">
        <v>130</v>
      </c>
      <c r="K102" s="186">
        <v>-1</v>
      </c>
      <c r="L102" s="266">
        <v>-18</v>
      </c>
      <c r="M102" s="266">
        <v>-179</v>
      </c>
      <c r="N102" s="304">
        <v>-1</v>
      </c>
    </row>
    <row r="103" spans="1:18" ht="12.75" customHeight="1">
      <c r="A103" s="39" t="s">
        <v>9</v>
      </c>
      <c r="B103" s="267">
        <v>16</v>
      </c>
      <c r="C103" s="266">
        <v>15</v>
      </c>
      <c r="D103" s="186">
        <v>2</v>
      </c>
      <c r="E103" s="186">
        <v>-1</v>
      </c>
      <c r="F103" s="186">
        <v>0</v>
      </c>
      <c r="G103" s="186">
        <v>0</v>
      </c>
      <c r="H103" s="186">
        <v>-1</v>
      </c>
      <c r="I103" s="186">
        <v>1</v>
      </c>
      <c r="J103" s="186">
        <v>3</v>
      </c>
      <c r="K103" s="186">
        <v>0</v>
      </c>
      <c r="L103" s="186">
        <v>1</v>
      </c>
      <c r="M103" s="186">
        <v>10</v>
      </c>
      <c r="N103" s="304">
        <v>1</v>
      </c>
      <c r="O103" s="31" t="s">
        <v>57</v>
      </c>
      <c r="R103" s="31" t="s">
        <v>57</v>
      </c>
    </row>
    <row r="104" spans="1:14" ht="12.75" customHeight="1">
      <c r="A104" s="39" t="s">
        <v>10</v>
      </c>
      <c r="B104" s="267">
        <v>-10</v>
      </c>
      <c r="C104" s="266">
        <v>-19</v>
      </c>
      <c r="D104" s="266">
        <v>3</v>
      </c>
      <c r="E104" s="186">
        <v>-7</v>
      </c>
      <c r="F104" s="186">
        <v>4</v>
      </c>
      <c r="G104" s="186">
        <v>-7</v>
      </c>
      <c r="H104" s="186">
        <v>1</v>
      </c>
      <c r="I104" s="186">
        <v>3</v>
      </c>
      <c r="J104" s="186">
        <v>4</v>
      </c>
      <c r="K104" s="186">
        <v>-1</v>
      </c>
      <c r="L104" s="186">
        <v>4</v>
      </c>
      <c r="M104" s="266">
        <v>-23</v>
      </c>
      <c r="N104" s="304">
        <v>9</v>
      </c>
    </row>
    <row r="105" spans="1:14" ht="12.75" customHeight="1">
      <c r="A105" s="39" t="s">
        <v>11</v>
      </c>
      <c r="B105" s="267">
        <v>-25</v>
      </c>
      <c r="C105" s="266">
        <v>-25</v>
      </c>
      <c r="D105" s="186">
        <v>0</v>
      </c>
      <c r="E105" s="186">
        <v>-5</v>
      </c>
      <c r="F105" s="186">
        <v>2</v>
      </c>
      <c r="G105" s="186">
        <v>0</v>
      </c>
      <c r="H105" s="266">
        <v>10</v>
      </c>
      <c r="I105" s="186">
        <v>5</v>
      </c>
      <c r="J105" s="186">
        <v>0</v>
      </c>
      <c r="K105" s="186">
        <v>-1</v>
      </c>
      <c r="L105" s="186">
        <v>-2</v>
      </c>
      <c r="M105" s="266">
        <v>-34</v>
      </c>
      <c r="N105" s="304">
        <v>0</v>
      </c>
    </row>
    <row r="106" spans="1:14" ht="12.75" customHeight="1">
      <c r="A106" s="39" t="s">
        <v>103</v>
      </c>
      <c r="B106" s="267">
        <v>-117</v>
      </c>
      <c r="C106" s="266">
        <v>-121</v>
      </c>
      <c r="D106" s="186">
        <v>-7</v>
      </c>
      <c r="E106" s="92">
        <v>-4</v>
      </c>
      <c r="F106" s="186" t="s">
        <v>130</v>
      </c>
      <c r="G106" s="186">
        <v>1</v>
      </c>
      <c r="H106" s="186">
        <v>8</v>
      </c>
      <c r="I106" s="186">
        <v>-1</v>
      </c>
      <c r="J106" s="186">
        <v>-1</v>
      </c>
      <c r="K106" s="186" t="s">
        <v>130</v>
      </c>
      <c r="L106" s="266">
        <v>1</v>
      </c>
      <c r="M106" s="266">
        <v>-118</v>
      </c>
      <c r="N106" s="303">
        <v>4</v>
      </c>
    </row>
    <row r="107" spans="1:14" ht="12.75" customHeight="1">
      <c r="A107" s="39" t="s">
        <v>12</v>
      </c>
      <c r="B107" s="267">
        <v>101</v>
      </c>
      <c r="C107" s="266">
        <v>101</v>
      </c>
      <c r="D107" s="186">
        <v>2</v>
      </c>
      <c r="E107" s="186">
        <v>0</v>
      </c>
      <c r="F107" s="186">
        <v>2</v>
      </c>
      <c r="G107" s="186">
        <v>28</v>
      </c>
      <c r="H107" s="186">
        <v>8</v>
      </c>
      <c r="I107" s="186">
        <v>7</v>
      </c>
      <c r="J107" s="186">
        <v>10</v>
      </c>
      <c r="K107" s="186">
        <v>3</v>
      </c>
      <c r="L107" s="186">
        <v>2</v>
      </c>
      <c r="M107" s="266">
        <v>39</v>
      </c>
      <c r="N107" s="304">
        <v>0</v>
      </c>
    </row>
    <row r="108" spans="1:14" ht="12.75" customHeight="1">
      <c r="A108" s="39" t="s">
        <v>13</v>
      </c>
      <c r="B108" s="267">
        <v>-140</v>
      </c>
      <c r="C108" s="266">
        <v>-139</v>
      </c>
      <c r="D108" s="186">
        <v>3</v>
      </c>
      <c r="E108" s="186">
        <v>9</v>
      </c>
      <c r="F108" s="186">
        <v>0</v>
      </c>
      <c r="G108" s="266">
        <v>-10</v>
      </c>
      <c r="H108" s="186">
        <v>9</v>
      </c>
      <c r="I108" s="186">
        <v>-14</v>
      </c>
      <c r="J108" s="186">
        <v>1</v>
      </c>
      <c r="K108" s="186">
        <v>0</v>
      </c>
      <c r="L108" s="186">
        <v>-3</v>
      </c>
      <c r="M108" s="266">
        <v>-134</v>
      </c>
      <c r="N108" s="304">
        <v>-1</v>
      </c>
    </row>
    <row r="109" spans="1:14" ht="12.75" customHeight="1">
      <c r="A109" s="39" t="s">
        <v>14</v>
      </c>
      <c r="B109" s="267">
        <v>-120</v>
      </c>
      <c r="C109" s="266">
        <v>-120</v>
      </c>
      <c r="D109" s="186">
        <v>-2</v>
      </c>
      <c r="E109" s="186">
        <v>0</v>
      </c>
      <c r="F109" s="186">
        <v>0</v>
      </c>
      <c r="G109" s="186">
        <v>-4</v>
      </c>
      <c r="H109" s="186">
        <v>0</v>
      </c>
      <c r="I109" s="186">
        <v>-1</v>
      </c>
      <c r="J109" s="186">
        <v>-1</v>
      </c>
      <c r="K109" s="186">
        <v>0</v>
      </c>
      <c r="L109" s="186">
        <v>0</v>
      </c>
      <c r="M109" s="266">
        <v>-112</v>
      </c>
      <c r="N109" s="304">
        <v>0</v>
      </c>
    </row>
    <row r="110" spans="1:14" ht="12.75" customHeight="1">
      <c r="A110" s="39" t="s">
        <v>69</v>
      </c>
      <c r="B110" s="267">
        <v>-799</v>
      </c>
      <c r="C110" s="266">
        <v>-787</v>
      </c>
      <c r="D110" s="266">
        <v>5</v>
      </c>
      <c r="E110" s="266">
        <v>-13</v>
      </c>
      <c r="F110" s="186">
        <v>3</v>
      </c>
      <c r="G110" s="266">
        <v>-116</v>
      </c>
      <c r="H110" s="266">
        <v>-2</v>
      </c>
      <c r="I110" s="266">
        <v>-8</v>
      </c>
      <c r="J110" s="266">
        <v>40</v>
      </c>
      <c r="K110" s="266">
        <v>-2</v>
      </c>
      <c r="L110" s="266">
        <v>-23</v>
      </c>
      <c r="M110" s="266">
        <v>-671</v>
      </c>
      <c r="N110" s="303">
        <v>-12</v>
      </c>
    </row>
    <row r="111" spans="1:14" ht="12.75" customHeight="1">
      <c r="A111" s="47" t="s">
        <v>70</v>
      </c>
      <c r="B111" s="267"/>
      <c r="C111" s="266"/>
      <c r="D111" s="266"/>
      <c r="E111" s="266"/>
      <c r="F111" s="266"/>
      <c r="G111" s="266"/>
      <c r="H111" s="266"/>
      <c r="I111" s="266"/>
      <c r="J111" s="266"/>
      <c r="K111" s="266"/>
      <c r="L111" s="266"/>
      <c r="M111" s="266"/>
      <c r="N111" s="303"/>
    </row>
    <row r="112" spans="1:14" ht="12.75" customHeight="1">
      <c r="A112" s="47" t="s">
        <v>65</v>
      </c>
      <c r="B112" s="267">
        <v>-615</v>
      </c>
      <c r="C112" s="266">
        <v>-607</v>
      </c>
      <c r="D112" s="266">
        <v>5</v>
      </c>
      <c r="E112" s="266">
        <v>-10</v>
      </c>
      <c r="F112" s="266">
        <v>3</v>
      </c>
      <c r="G112" s="266">
        <v>-89</v>
      </c>
      <c r="H112" s="266">
        <v>9</v>
      </c>
      <c r="I112" s="186">
        <v>1</v>
      </c>
      <c r="J112" s="266">
        <v>31</v>
      </c>
      <c r="K112" s="266">
        <v>-2</v>
      </c>
      <c r="L112" s="266">
        <v>-18</v>
      </c>
      <c r="M112" s="266">
        <v>-537</v>
      </c>
      <c r="N112" s="303">
        <v>-8</v>
      </c>
    </row>
    <row r="113" spans="1:14" ht="12.75" customHeight="1">
      <c r="A113" s="39" t="s">
        <v>15</v>
      </c>
      <c r="B113" s="267">
        <v>-123</v>
      </c>
      <c r="C113" s="266">
        <v>-122</v>
      </c>
      <c r="D113" s="186">
        <v>1</v>
      </c>
      <c r="E113" s="186">
        <v>1</v>
      </c>
      <c r="F113" s="186">
        <v>-1</v>
      </c>
      <c r="G113" s="266">
        <v>1</v>
      </c>
      <c r="H113" s="186">
        <v>-1</v>
      </c>
      <c r="I113" s="92">
        <v>-17</v>
      </c>
      <c r="J113" s="186">
        <v>0</v>
      </c>
      <c r="K113" s="186">
        <v>0</v>
      </c>
      <c r="L113" s="266">
        <v>-13</v>
      </c>
      <c r="M113" s="266">
        <v>-93</v>
      </c>
      <c r="N113" s="304">
        <v>-1</v>
      </c>
    </row>
    <row r="114" spans="1:14" ht="12.75" customHeight="1">
      <c r="A114" s="39" t="s">
        <v>104</v>
      </c>
      <c r="B114" s="267">
        <v>153</v>
      </c>
      <c r="C114" s="266">
        <v>145</v>
      </c>
      <c r="D114" s="186">
        <v>-1</v>
      </c>
      <c r="E114" s="266">
        <v>10</v>
      </c>
      <c r="F114" s="186">
        <v>0</v>
      </c>
      <c r="G114" s="266">
        <v>0</v>
      </c>
      <c r="H114" s="186">
        <v>5</v>
      </c>
      <c r="I114" s="266">
        <v>9</v>
      </c>
      <c r="J114" s="186">
        <v>2</v>
      </c>
      <c r="K114" s="186">
        <v>1</v>
      </c>
      <c r="L114" s="266">
        <v>4</v>
      </c>
      <c r="M114" s="266">
        <v>115</v>
      </c>
      <c r="N114" s="303">
        <v>8</v>
      </c>
    </row>
    <row r="115" spans="1:14" ht="12.75" customHeight="1">
      <c r="A115" s="47" t="s">
        <v>70</v>
      </c>
      <c r="B115" s="267"/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303"/>
    </row>
    <row r="116" spans="1:14" ht="12.75" customHeight="1">
      <c r="A116" s="47" t="s">
        <v>66</v>
      </c>
      <c r="B116" s="267">
        <v>70</v>
      </c>
      <c r="C116" s="266">
        <v>69</v>
      </c>
      <c r="D116" s="186">
        <v>0</v>
      </c>
      <c r="E116" s="186">
        <v>5</v>
      </c>
      <c r="F116" s="186">
        <v>0</v>
      </c>
      <c r="G116" s="266">
        <v>-1</v>
      </c>
      <c r="H116" s="186">
        <v>4</v>
      </c>
      <c r="I116" s="186">
        <v>2</v>
      </c>
      <c r="J116" s="186">
        <v>0</v>
      </c>
      <c r="K116" s="186">
        <v>0</v>
      </c>
      <c r="L116" s="186">
        <v>-1</v>
      </c>
      <c r="M116" s="266">
        <v>60</v>
      </c>
      <c r="N116" s="304">
        <v>1</v>
      </c>
    </row>
    <row r="117" spans="1:16" ht="12.75" customHeight="1">
      <c r="A117" s="41" t="s">
        <v>105</v>
      </c>
      <c r="B117" s="305">
        <v>182</v>
      </c>
      <c r="C117" s="306">
        <v>176</v>
      </c>
      <c r="D117" s="306">
        <v>-7</v>
      </c>
      <c r="E117" s="290">
        <v>1</v>
      </c>
      <c r="F117" s="290">
        <v>6</v>
      </c>
      <c r="G117" s="306">
        <v>16</v>
      </c>
      <c r="H117" s="306">
        <v>44</v>
      </c>
      <c r="I117" s="306">
        <v>4</v>
      </c>
      <c r="J117" s="290">
        <v>6</v>
      </c>
      <c r="K117" s="290">
        <v>8</v>
      </c>
      <c r="L117" s="290">
        <v>-6</v>
      </c>
      <c r="M117" s="306">
        <v>104</v>
      </c>
      <c r="N117" s="307">
        <v>6</v>
      </c>
      <c r="O117" s="31">
        <f>SUM(B86+B87+B90+B91+B92+B95+B96+B97+B98+B101+B102+B103+B104+B105+B106+B107+B108+B109+B110+B113+B114+B117)</f>
        <v>-4831</v>
      </c>
      <c r="P117" s="31">
        <f>SUM(B85-O117)</f>
        <v>0</v>
      </c>
    </row>
    <row r="118" spans="1:14" ht="16.5" customHeight="1">
      <c r="A118" s="5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</row>
  </sheetData>
  <sheetProtection/>
  <mergeCells count="7">
    <mergeCell ref="L1:N1"/>
    <mergeCell ref="L40:N40"/>
    <mergeCell ref="L79:N79"/>
    <mergeCell ref="D2:M3"/>
    <mergeCell ref="D41:M42"/>
    <mergeCell ref="D80:M81"/>
    <mergeCell ref="A79:D79"/>
  </mergeCells>
  <printOptions horizontalCentered="1"/>
  <pageMargins left="0.7874015748031497" right="0.5905511811023623" top="0.7874015748031497" bottom="0.1968503937007874" header="0.5118110236220472" footer="0.5118110236220472"/>
  <pageSetup firstPageNumber="20" useFirstPageNumber="1" horizontalDpi="600" verticalDpi="600" orientation="landscape" paperSize="9" scale="85" r:id="rId1"/>
  <headerFooter alignWithMargins="0">
    <oddHeader>&amp;C&amp;P</oddHeader>
  </headerFooter>
  <rowBreaks count="2" manualBreakCount="2">
    <brk id="39" max="13" man="1"/>
    <brk id="7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9"/>
  <sheetViews>
    <sheetView zoomScale="75" zoomScaleNormal="75" zoomScaleSheetLayoutView="79" zoomScalePageLayoutView="0" workbookViewId="0" topLeftCell="A16">
      <selection activeCell="L25" sqref="L25"/>
    </sheetView>
  </sheetViews>
  <sheetFormatPr defaultColWidth="9.00390625" defaultRowHeight="12.75"/>
  <cols>
    <col min="1" max="1" width="39.75390625" style="4" customWidth="1"/>
    <col min="2" max="9" width="12.75390625" style="0" customWidth="1"/>
    <col min="12" max="12" width="6.625" style="0" customWidth="1"/>
    <col min="13" max="13" width="7.25390625" style="0" customWidth="1"/>
    <col min="18" max="18" width="9.125" style="61" customWidth="1"/>
    <col min="20" max="20" width="9.125" style="61" customWidth="1"/>
  </cols>
  <sheetData>
    <row r="1" spans="1:20" s="6" customFormat="1" ht="14.25" customHeight="1">
      <c r="A1" s="384" t="s">
        <v>124</v>
      </c>
      <c r="B1" s="384"/>
      <c r="C1" s="384"/>
      <c r="D1" s="384"/>
      <c r="E1" s="384"/>
      <c r="F1" s="384"/>
      <c r="G1" s="384"/>
      <c r="H1" s="384"/>
      <c r="I1" s="384"/>
      <c r="R1" s="239"/>
      <c r="T1" s="239"/>
    </row>
    <row r="2" spans="1:20" s="6" customFormat="1" ht="14.25" customHeight="1">
      <c r="A2" s="384" t="s">
        <v>94</v>
      </c>
      <c r="B2" s="384"/>
      <c r="C2" s="384"/>
      <c r="D2" s="384"/>
      <c r="E2" s="384"/>
      <c r="F2" s="384"/>
      <c r="G2" s="384"/>
      <c r="H2" s="384"/>
      <c r="I2" s="384"/>
      <c r="R2" s="239"/>
      <c r="T2" s="239"/>
    </row>
    <row r="3" spans="1:10" ht="12.75">
      <c r="A3" s="392" t="s">
        <v>16</v>
      </c>
      <c r="B3" s="392"/>
      <c r="C3" s="392"/>
      <c r="D3" s="392"/>
      <c r="E3" s="392"/>
      <c r="F3" s="392"/>
      <c r="G3" s="392"/>
      <c r="H3" s="392"/>
      <c r="I3" s="392"/>
      <c r="J3" s="7"/>
    </row>
    <row r="4" ht="12.75" customHeight="1">
      <c r="A4"/>
    </row>
    <row r="5" spans="1:20" s="4" customFormat="1" ht="12.75" customHeight="1">
      <c r="A5" s="382"/>
      <c r="B5" s="380" t="s">
        <v>98</v>
      </c>
      <c r="C5" s="381"/>
      <c r="D5" s="382" t="s">
        <v>127</v>
      </c>
      <c r="E5" s="380" t="s">
        <v>99</v>
      </c>
      <c r="F5" s="381"/>
      <c r="G5" s="382" t="s">
        <v>127</v>
      </c>
      <c r="H5" s="380" t="s">
        <v>100</v>
      </c>
      <c r="I5" s="381"/>
      <c r="R5" s="240"/>
      <c r="T5" s="240"/>
    </row>
    <row r="6" spans="1:20" s="4" customFormat="1" ht="12.75" customHeight="1">
      <c r="A6" s="382"/>
      <c r="B6" s="389" t="s">
        <v>131</v>
      </c>
      <c r="C6" s="390"/>
      <c r="D6" s="382"/>
      <c r="E6" s="389" t="s">
        <v>131</v>
      </c>
      <c r="F6" s="390"/>
      <c r="G6" s="382"/>
      <c r="H6" s="389" t="s">
        <v>131</v>
      </c>
      <c r="I6" s="390"/>
      <c r="R6" s="240"/>
      <c r="T6" s="240"/>
    </row>
    <row r="7" spans="1:20" s="4" customFormat="1" ht="13.5" customHeight="1">
      <c r="A7" s="382"/>
      <c r="B7" s="3" t="s">
        <v>126</v>
      </c>
      <c r="C7" s="3" t="s">
        <v>125</v>
      </c>
      <c r="D7" s="382"/>
      <c r="E7" s="3" t="s">
        <v>126</v>
      </c>
      <c r="F7" s="3" t="s">
        <v>125</v>
      </c>
      <c r="G7" s="382"/>
      <c r="H7" s="3" t="s">
        <v>126</v>
      </c>
      <c r="I7" s="3" t="s">
        <v>125</v>
      </c>
      <c r="R7" s="240"/>
      <c r="T7" s="240"/>
    </row>
    <row r="8" spans="1:29" s="6" customFormat="1" ht="14.25" customHeight="1">
      <c r="A8" s="298" t="s">
        <v>2</v>
      </c>
      <c r="B8" s="335">
        <v>7.2</v>
      </c>
      <c r="C8" s="336">
        <v>8</v>
      </c>
      <c r="D8" s="336">
        <v>90</v>
      </c>
      <c r="E8" s="336">
        <v>14.3</v>
      </c>
      <c r="F8" s="336">
        <v>17.1</v>
      </c>
      <c r="G8" s="336">
        <v>83.62573099415205</v>
      </c>
      <c r="H8" s="336">
        <v>-7.1000000000000005</v>
      </c>
      <c r="I8" s="337">
        <v>-9.100000000000001</v>
      </c>
      <c r="J8" s="8">
        <f>SUM(B8/C8)*100</f>
        <v>90</v>
      </c>
      <c r="K8" s="8">
        <f>SUM(E8/F8)*100</f>
        <v>83.62573099415205</v>
      </c>
      <c r="L8" s="8">
        <f>SUM(J8-D8)</f>
        <v>0</v>
      </c>
      <c r="M8" s="8">
        <f>SUM(K8-G8)</f>
        <v>0</v>
      </c>
      <c r="N8" s="8"/>
      <c r="O8" s="236"/>
      <c r="R8" s="239"/>
      <c r="T8" s="239"/>
      <c r="V8" s="8"/>
      <c r="W8" s="8"/>
      <c r="X8" s="8"/>
      <c r="Z8" s="8">
        <v>6.840511433196972</v>
      </c>
      <c r="AA8" s="8">
        <v>18.228625439301428</v>
      </c>
      <c r="AB8" s="6" t="e">
        <f>ROUND('br1'!B7/'коэф.едн'!T8*'коэф.едн'!U8*1000,1)</f>
        <v>#DIV/0!</v>
      </c>
      <c r="AC8" s="6" t="e">
        <f>ROUND('br1'!E7/'коэф.едн'!T8*'коэф.едн'!U8*1000,1)</f>
        <v>#DIV/0!</v>
      </c>
    </row>
    <row r="9" spans="1:29" s="2" customFormat="1" ht="14.25" customHeight="1">
      <c r="A9" s="75" t="s">
        <v>71</v>
      </c>
      <c r="B9" s="338">
        <v>6.9</v>
      </c>
      <c r="C9" s="13">
        <v>8</v>
      </c>
      <c r="D9" s="19">
        <v>86.25</v>
      </c>
      <c r="E9" s="13">
        <v>11.6</v>
      </c>
      <c r="F9" s="13">
        <v>13.8</v>
      </c>
      <c r="G9" s="19">
        <v>84.05797101449275</v>
      </c>
      <c r="H9" s="19">
        <v>-4.699999999999999</v>
      </c>
      <c r="I9" s="339">
        <v>-5.800000000000001</v>
      </c>
      <c r="J9" s="8">
        <f aca="true" t="shared" si="0" ref="J9:J40">SUM(B9/C9)*100</f>
        <v>86.25</v>
      </c>
      <c r="K9" s="8">
        <f aca="true" t="shared" si="1" ref="K9:K40">SUM(E9/F9)*100</f>
        <v>84.05797101449275</v>
      </c>
      <c r="L9" s="8">
        <f aca="true" t="shared" si="2" ref="L9:L40">SUM(J9-D9)</f>
        <v>0</v>
      </c>
      <c r="M9" s="8">
        <f aca="true" t="shared" si="3" ref="M9:M40">SUM(K9-G9)</f>
        <v>0</v>
      </c>
      <c r="N9" s="8"/>
      <c r="O9" s="237"/>
      <c r="Q9" s="6"/>
      <c r="R9" s="57"/>
      <c r="S9" s="6"/>
      <c r="T9" s="57"/>
      <c r="V9" s="8"/>
      <c r="W9" s="8"/>
      <c r="X9" s="8"/>
      <c r="Z9" s="188">
        <v>6.825523839925635</v>
      </c>
      <c r="AA9" s="188">
        <v>14.132141871211667</v>
      </c>
      <c r="AB9" s="6" t="e">
        <f>ROUND('br1'!B8/'коэф.едн'!T9*'коэф.едн'!U9*1000,1)</f>
        <v>#DIV/0!</v>
      </c>
      <c r="AC9" s="6" t="e">
        <f>ROUND('br1'!E8/'коэф.едн'!T9*'коэф.едн'!U9*1000,1)</f>
        <v>#DIV/0!</v>
      </c>
    </row>
    <row r="10" spans="1:29" s="2" customFormat="1" ht="14.25" customHeight="1">
      <c r="A10" s="75" t="s">
        <v>101</v>
      </c>
      <c r="B10" s="338">
        <v>7.4</v>
      </c>
      <c r="C10" s="13">
        <v>7.5</v>
      </c>
      <c r="D10" s="19">
        <v>98.66666666666667</v>
      </c>
      <c r="E10" s="13">
        <v>15</v>
      </c>
      <c r="F10" s="13">
        <v>18.6</v>
      </c>
      <c r="G10" s="19">
        <v>80.64516129032258</v>
      </c>
      <c r="H10" s="19">
        <v>-7.6</v>
      </c>
      <c r="I10" s="339">
        <v>-11.100000000000001</v>
      </c>
      <c r="J10" s="8">
        <f t="shared" si="0"/>
        <v>98.66666666666667</v>
      </c>
      <c r="K10" s="8">
        <f t="shared" si="1"/>
        <v>80.64516129032258</v>
      </c>
      <c r="L10" s="8">
        <f t="shared" si="2"/>
        <v>0</v>
      </c>
      <c r="M10" s="8">
        <f t="shared" si="3"/>
        <v>0</v>
      </c>
      <c r="N10" s="8"/>
      <c r="O10" s="237"/>
      <c r="Q10" s="6"/>
      <c r="R10" s="57"/>
      <c r="S10" s="6"/>
      <c r="T10" s="57"/>
      <c r="V10" s="8"/>
      <c r="W10" s="8"/>
      <c r="X10" s="8"/>
      <c r="Z10" s="188">
        <v>5.732179896755781</v>
      </c>
      <c r="AA10" s="188">
        <v>19.370814823519538</v>
      </c>
      <c r="AB10" s="6" t="e">
        <f>ROUND('br1'!B9/'коэф.едн'!T10*'коэф.едн'!U10*1000,1)</f>
        <v>#DIV/0!</v>
      </c>
      <c r="AC10" s="6" t="e">
        <f>ROUND('br1'!E9/'коэф.едн'!T10*'коэф.едн'!U10*1000,1)</f>
        <v>#DIV/0!</v>
      </c>
    </row>
    <row r="11" spans="1:29" s="2" customFormat="1" ht="14.25" customHeight="1">
      <c r="A11" s="199" t="s">
        <v>70</v>
      </c>
      <c r="B11" s="317"/>
      <c r="C11" s="97"/>
      <c r="D11" s="88"/>
      <c r="E11" s="96"/>
      <c r="F11" s="97"/>
      <c r="G11" s="88"/>
      <c r="H11" s="88"/>
      <c r="I11" s="291"/>
      <c r="J11" s="8"/>
      <c r="K11" s="8"/>
      <c r="L11" s="8"/>
      <c r="M11" s="8"/>
      <c r="N11" s="8"/>
      <c r="O11" s="237"/>
      <c r="Q11" s="6"/>
      <c r="R11" s="57"/>
      <c r="S11" s="6"/>
      <c r="T11" s="57"/>
      <c r="V11" s="8"/>
      <c r="W11" s="8"/>
      <c r="X11" s="8"/>
      <c r="Z11" s="188"/>
      <c r="AA11" s="188"/>
      <c r="AB11" s="6" t="e">
        <f>ROUND('br1'!B10/'коэф.едн'!T11*'коэф.едн'!U11*1000,1)</f>
        <v>#DIV/0!</v>
      </c>
      <c r="AC11" s="6" t="e">
        <f>ROUND('br1'!E10/'коэф.едн'!T11*'коэф.едн'!U11*1000,1)</f>
        <v>#DIV/0!</v>
      </c>
    </row>
    <row r="12" spans="1:29" s="2" customFormat="1" ht="14.25" customHeight="1">
      <c r="A12" s="199" t="s">
        <v>67</v>
      </c>
      <c r="B12" s="317">
        <v>7.7</v>
      </c>
      <c r="C12" s="161">
        <v>8.1</v>
      </c>
      <c r="D12" s="96">
        <v>95.06172839506173</v>
      </c>
      <c r="E12" s="96">
        <v>13.2</v>
      </c>
      <c r="F12" s="161">
        <v>16.5</v>
      </c>
      <c r="G12" s="89">
        <v>80</v>
      </c>
      <c r="H12" s="99">
        <v>-5.5</v>
      </c>
      <c r="I12" s="292">
        <v>-8.4</v>
      </c>
      <c r="J12" s="8">
        <f t="shared" si="0"/>
        <v>95.06172839506173</v>
      </c>
      <c r="K12" s="8">
        <f t="shared" si="1"/>
        <v>80</v>
      </c>
      <c r="L12" s="8">
        <f t="shared" si="2"/>
        <v>0</v>
      </c>
      <c r="M12" s="8">
        <f t="shared" si="3"/>
        <v>0</v>
      </c>
      <c r="N12" s="8"/>
      <c r="O12" s="237"/>
      <c r="Q12" s="6"/>
      <c r="R12" s="57"/>
      <c r="S12" s="6"/>
      <c r="T12" s="57"/>
      <c r="V12" s="8"/>
      <c r="W12" s="8"/>
      <c r="X12" s="8"/>
      <c r="Z12" s="188">
        <v>7.208530298795501</v>
      </c>
      <c r="AA12" s="188">
        <v>16.924375484128568</v>
      </c>
      <c r="AB12" s="6" t="e">
        <f>ROUND('br1'!B11/'коэф.едн'!T12*'коэф.едн'!U12*1000,1)</f>
        <v>#DIV/0!</v>
      </c>
      <c r="AC12" s="6" t="e">
        <f>ROUND('br1'!E11/'коэф.едн'!T12*'коэф.едн'!U12*1000,1)</f>
        <v>#DIV/0!</v>
      </c>
    </row>
    <row r="13" spans="1:29" s="2" customFormat="1" ht="14.25" customHeight="1">
      <c r="A13" s="75" t="s">
        <v>3</v>
      </c>
      <c r="B13" s="338">
        <v>9.4</v>
      </c>
      <c r="C13" s="13">
        <v>10.1</v>
      </c>
      <c r="D13" s="19">
        <v>93.06930693069307</v>
      </c>
      <c r="E13" s="13">
        <v>14.1</v>
      </c>
      <c r="F13" s="13">
        <v>15.8</v>
      </c>
      <c r="G13" s="19">
        <v>89.24050632911393</v>
      </c>
      <c r="H13" s="19">
        <v>-4.699999999999999</v>
      </c>
      <c r="I13" s="339">
        <v>-5.700000000000001</v>
      </c>
      <c r="J13" s="8">
        <f t="shared" si="0"/>
        <v>93.06930693069307</v>
      </c>
      <c r="K13" s="8">
        <f t="shared" si="1"/>
        <v>89.24050632911393</v>
      </c>
      <c r="L13" s="8">
        <f t="shared" si="2"/>
        <v>0</v>
      </c>
      <c r="M13" s="8">
        <f t="shared" si="3"/>
        <v>0</v>
      </c>
      <c r="N13" s="8"/>
      <c r="O13" s="237"/>
      <c r="Q13" s="6"/>
      <c r="R13" s="57"/>
      <c r="S13" s="6"/>
      <c r="T13" s="57"/>
      <c r="V13" s="8"/>
      <c r="W13" s="8"/>
      <c r="X13" s="8"/>
      <c r="Z13" s="188">
        <v>7.5933964636964575</v>
      </c>
      <c r="AA13" s="188">
        <v>17.1755396202658</v>
      </c>
      <c r="AB13" s="6" t="e">
        <f>ROUND('br1'!B12/'коэф.едн'!T13*'коэф.едн'!U13*1000,1)</f>
        <v>#DIV/0!</v>
      </c>
      <c r="AC13" s="6" t="e">
        <f>ROUND('br1'!E12/'коэф.едн'!T13*'коэф.едн'!U13*1000,1)</f>
        <v>#DIV/0!</v>
      </c>
    </row>
    <row r="14" spans="1:29" s="2" customFormat="1" ht="14.25" customHeight="1">
      <c r="A14" s="75" t="s">
        <v>4</v>
      </c>
      <c r="B14" s="338">
        <v>8.9</v>
      </c>
      <c r="C14" s="13">
        <v>8.3</v>
      </c>
      <c r="D14" s="19">
        <v>107.2289156626506</v>
      </c>
      <c r="E14" s="13">
        <v>17.2</v>
      </c>
      <c r="F14" s="13">
        <v>18.8</v>
      </c>
      <c r="G14" s="19">
        <v>91.48936170212765</v>
      </c>
      <c r="H14" s="19">
        <v>-8.299999999999999</v>
      </c>
      <c r="I14" s="339">
        <v>-10.5</v>
      </c>
      <c r="J14" s="8">
        <f t="shared" si="0"/>
        <v>107.2289156626506</v>
      </c>
      <c r="K14" s="8">
        <f t="shared" si="1"/>
        <v>91.48936170212765</v>
      </c>
      <c r="L14" s="8">
        <f t="shared" si="2"/>
        <v>0</v>
      </c>
      <c r="M14" s="8">
        <f t="shared" si="3"/>
        <v>0</v>
      </c>
      <c r="N14" s="8"/>
      <c r="O14" s="237"/>
      <c r="Q14" s="6"/>
      <c r="R14" s="57"/>
      <c r="S14" s="6"/>
      <c r="T14" s="57"/>
      <c r="V14" s="8"/>
      <c r="W14" s="8"/>
      <c r="X14" s="8"/>
      <c r="Z14" s="188">
        <v>10.544555087419349</v>
      </c>
      <c r="AA14" s="188">
        <v>22.527004050395877</v>
      </c>
      <c r="AB14" s="6" t="e">
        <f>ROUND('br1'!B13/'коэф.едн'!T14*'коэф.едн'!U14*1000,1)</f>
        <v>#DIV/0!</v>
      </c>
      <c r="AC14" s="6" t="e">
        <f>ROUND('br1'!E13/'коэф.едн'!T14*'коэф.едн'!U14*1000,1)</f>
        <v>#DIV/0!</v>
      </c>
    </row>
    <row r="15" spans="1:29" s="2" customFormat="1" ht="14.25" customHeight="1">
      <c r="A15" s="75" t="s">
        <v>102</v>
      </c>
      <c r="B15" s="338">
        <v>6.4</v>
      </c>
      <c r="C15" s="13">
        <v>8</v>
      </c>
      <c r="D15" s="19">
        <v>80</v>
      </c>
      <c r="E15" s="13">
        <v>16.8</v>
      </c>
      <c r="F15" s="13">
        <v>19.2</v>
      </c>
      <c r="G15" s="19">
        <v>87.50000000000001</v>
      </c>
      <c r="H15" s="19">
        <v>-10.4</v>
      </c>
      <c r="I15" s="339">
        <v>-11.2</v>
      </c>
      <c r="J15" s="8">
        <f t="shared" si="0"/>
        <v>80</v>
      </c>
      <c r="K15" s="8">
        <f t="shared" si="1"/>
        <v>87.50000000000001</v>
      </c>
      <c r="L15" s="8">
        <f t="shared" si="2"/>
        <v>0</v>
      </c>
      <c r="M15" s="8">
        <f t="shared" si="3"/>
        <v>0</v>
      </c>
      <c r="N15" s="8"/>
      <c r="O15" s="237"/>
      <c r="Q15" s="6"/>
      <c r="R15" s="57"/>
      <c r="S15" s="6"/>
      <c r="T15" s="57"/>
      <c r="V15" s="8"/>
      <c r="W15" s="8"/>
      <c r="X15" s="8"/>
      <c r="Z15" s="188">
        <v>5.423063530567752</v>
      </c>
      <c r="AA15" s="188">
        <v>20.246103847452943</v>
      </c>
      <c r="AB15" s="6" t="e">
        <f>ROUND('br1'!B14/'коэф.едн'!T15*'коэф.едн'!U15*1000,1)</f>
        <v>#DIV/0!</v>
      </c>
      <c r="AC15" s="6" t="e">
        <f>ROUND('br1'!E14/'коэф.едн'!T15*'коэф.едн'!U15*1000,1)</f>
        <v>#DIV/0!</v>
      </c>
    </row>
    <row r="16" spans="1:29" s="2" customFormat="1" ht="14.25" customHeight="1">
      <c r="A16" s="199" t="s">
        <v>70</v>
      </c>
      <c r="B16" s="317"/>
      <c r="C16" s="97"/>
      <c r="D16" s="88"/>
      <c r="E16" s="96"/>
      <c r="F16" s="97"/>
      <c r="G16" s="88"/>
      <c r="H16" s="88"/>
      <c r="I16" s="291"/>
      <c r="J16" s="8" t="e">
        <f t="shared" si="0"/>
        <v>#DIV/0!</v>
      </c>
      <c r="K16" s="8" t="e">
        <f t="shared" si="1"/>
        <v>#DIV/0!</v>
      </c>
      <c r="L16" s="8" t="e">
        <f t="shared" si="2"/>
        <v>#DIV/0!</v>
      </c>
      <c r="M16" s="8" t="e">
        <f t="shared" si="3"/>
        <v>#DIV/0!</v>
      </c>
      <c r="N16" s="8"/>
      <c r="O16" s="237"/>
      <c r="Q16" s="6"/>
      <c r="R16" s="57"/>
      <c r="S16" s="6"/>
      <c r="T16" s="57"/>
      <c r="V16" s="8"/>
      <c r="W16" s="8"/>
      <c r="X16" s="8"/>
      <c r="Z16" s="188"/>
      <c r="AA16" s="188"/>
      <c r="AB16" s="6" t="e">
        <f>ROUND('br1'!B15/'коэф.едн'!T16*'коэф.едн'!U16*1000,1)</f>
        <v>#DIV/0!</v>
      </c>
      <c r="AC16" s="6" t="e">
        <f>ROUND('br1'!E15/'коэф.едн'!T16*'коэф.едн'!U16*1000,1)</f>
        <v>#DIV/0!</v>
      </c>
    </row>
    <row r="17" spans="1:29" s="2" customFormat="1" ht="14.25" customHeight="1">
      <c r="A17" s="199" t="s">
        <v>64</v>
      </c>
      <c r="B17" s="317">
        <v>7.9</v>
      </c>
      <c r="C17" s="97">
        <v>9.9</v>
      </c>
      <c r="D17" s="89">
        <v>79.7979797979798</v>
      </c>
      <c r="E17" s="96">
        <v>15.9</v>
      </c>
      <c r="F17" s="97">
        <v>17.4</v>
      </c>
      <c r="G17" s="89">
        <v>91.37931034482759</v>
      </c>
      <c r="H17" s="162">
        <v>-8</v>
      </c>
      <c r="I17" s="293">
        <v>-7.5</v>
      </c>
      <c r="J17" s="8">
        <f t="shared" si="0"/>
        <v>79.7979797979798</v>
      </c>
      <c r="K17" s="8">
        <f t="shared" si="1"/>
        <v>91.37931034482759</v>
      </c>
      <c r="L17" s="8">
        <f t="shared" si="2"/>
        <v>0</v>
      </c>
      <c r="M17" s="8">
        <f t="shared" si="3"/>
        <v>0</v>
      </c>
      <c r="N17" s="8"/>
      <c r="O17" s="237"/>
      <c r="Q17" s="6"/>
      <c r="R17" s="57"/>
      <c r="S17" s="6"/>
      <c r="T17" s="57"/>
      <c r="V17" s="8"/>
      <c r="W17" s="8"/>
      <c r="X17" s="8"/>
      <c r="Z17" s="188">
        <v>6.871730014444752</v>
      </c>
      <c r="AA17" s="188">
        <v>16.83573853538964</v>
      </c>
      <c r="AB17" s="6" t="e">
        <f>ROUND('br1'!B16/'коэф.едн'!T17*'коэф.едн'!U17*1000,1)</f>
        <v>#DIV/0!</v>
      </c>
      <c r="AC17" s="6" t="e">
        <f>ROUND('br1'!E16/'коэф.едн'!T17*'коэф.едн'!U17*1000,1)</f>
        <v>#DIV/0!</v>
      </c>
    </row>
    <row r="18" spans="1:29" s="2" customFormat="1" ht="14.25" customHeight="1">
      <c r="A18" s="200" t="s">
        <v>5</v>
      </c>
      <c r="B18" s="338">
        <v>6.6</v>
      </c>
      <c r="C18" s="13">
        <v>6.8</v>
      </c>
      <c r="D18" s="19">
        <v>97.05882352941177</v>
      </c>
      <c r="E18" s="13">
        <v>17.9</v>
      </c>
      <c r="F18" s="13">
        <v>22</v>
      </c>
      <c r="G18" s="19">
        <v>81.36363636363636</v>
      </c>
      <c r="H18" s="19">
        <v>-11.299999999999999</v>
      </c>
      <c r="I18" s="339">
        <v>-15.2</v>
      </c>
      <c r="J18" s="8">
        <f t="shared" si="0"/>
        <v>97.05882352941177</v>
      </c>
      <c r="K18" s="8">
        <f t="shared" si="1"/>
        <v>81.36363636363636</v>
      </c>
      <c r="L18" s="8">
        <f t="shared" si="2"/>
        <v>0</v>
      </c>
      <c r="M18" s="8">
        <f t="shared" si="3"/>
        <v>0</v>
      </c>
      <c r="N18" s="8"/>
      <c r="O18" s="237"/>
      <c r="Q18" s="6"/>
      <c r="R18" s="57"/>
      <c r="S18" s="6"/>
      <c r="T18" s="57"/>
      <c r="V18" s="8"/>
      <c r="W18" s="8"/>
      <c r="X18" s="8"/>
      <c r="Z18" s="188">
        <v>4.52517956460867</v>
      </c>
      <c r="AA18" s="188">
        <v>29.73689428171411</v>
      </c>
      <c r="AB18" s="6" t="e">
        <f>ROUND('br1'!B17/'коэф.едн'!T18*'коэф.едн'!U18*1000,1)</f>
        <v>#DIV/0!</v>
      </c>
      <c r="AC18" s="6" t="e">
        <f>ROUND('br1'!E17/'коэф.едн'!T18*'коэф.едн'!U18*1000,1)</f>
        <v>#DIV/0!</v>
      </c>
    </row>
    <row r="19" spans="1:29" s="2" customFormat="1" ht="14.25" customHeight="1">
      <c r="A19" s="75" t="s">
        <v>6</v>
      </c>
      <c r="B19" s="338">
        <v>5.8</v>
      </c>
      <c r="C19" s="13">
        <v>7.1</v>
      </c>
      <c r="D19" s="19">
        <v>81.69014084507043</v>
      </c>
      <c r="E19" s="13">
        <v>17.3</v>
      </c>
      <c r="F19" s="13">
        <v>21.2</v>
      </c>
      <c r="G19" s="19">
        <v>81.60377358490567</v>
      </c>
      <c r="H19" s="19">
        <v>-11.5</v>
      </c>
      <c r="I19" s="339">
        <v>-14.1</v>
      </c>
      <c r="J19" s="8">
        <f t="shared" si="0"/>
        <v>81.69014084507043</v>
      </c>
      <c r="K19" s="8">
        <f t="shared" si="1"/>
        <v>81.60377358490567</v>
      </c>
      <c r="L19" s="8">
        <f t="shared" si="2"/>
        <v>0</v>
      </c>
      <c r="M19" s="8">
        <f t="shared" si="3"/>
        <v>0</v>
      </c>
      <c r="N19" s="8"/>
      <c r="O19" s="237"/>
      <c r="Q19" s="6"/>
      <c r="R19" s="57"/>
      <c r="S19" s="6"/>
      <c r="T19" s="57"/>
      <c r="V19" s="8"/>
      <c r="W19" s="8"/>
      <c r="X19" s="8"/>
      <c r="Z19" s="188">
        <v>8.867172203679932</v>
      </c>
      <c r="AA19" s="188">
        <v>24.586250201112534</v>
      </c>
      <c r="AB19" s="6" t="e">
        <f>ROUND('br1'!B18/'коэф.едн'!T19*'коэф.едн'!U19*1000,1)</f>
        <v>#DIV/0!</v>
      </c>
      <c r="AC19" s="6" t="e">
        <f>ROUND('br1'!E18/'коэф.едн'!T19*'коэф.едн'!U19*1000,1)</f>
        <v>#DIV/0!</v>
      </c>
    </row>
    <row r="20" spans="1:29" s="2" customFormat="1" ht="14.25" customHeight="1">
      <c r="A20" s="75" t="s">
        <v>106</v>
      </c>
      <c r="B20" s="338">
        <v>6.6</v>
      </c>
      <c r="C20" s="13">
        <v>7.6</v>
      </c>
      <c r="D20" s="19">
        <v>86.8421052631579</v>
      </c>
      <c r="E20" s="13">
        <v>13.6</v>
      </c>
      <c r="F20" s="13">
        <v>17.6</v>
      </c>
      <c r="G20" s="19">
        <v>77.27272727272727</v>
      </c>
      <c r="H20" s="19">
        <v>-7</v>
      </c>
      <c r="I20" s="339">
        <v>-10.000000000000002</v>
      </c>
      <c r="J20" s="8">
        <f t="shared" si="0"/>
        <v>86.8421052631579</v>
      </c>
      <c r="K20" s="8">
        <f t="shared" si="1"/>
        <v>77.27272727272727</v>
      </c>
      <c r="L20" s="8">
        <f t="shared" si="2"/>
        <v>0</v>
      </c>
      <c r="M20" s="8">
        <f t="shared" si="3"/>
        <v>0</v>
      </c>
      <c r="N20" s="8"/>
      <c r="O20" s="237"/>
      <c r="Q20" s="6"/>
      <c r="R20" s="57"/>
      <c r="S20" s="6"/>
      <c r="T20" s="57"/>
      <c r="V20" s="8"/>
      <c r="W20" s="8"/>
      <c r="X20" s="8"/>
      <c r="Z20" s="188">
        <v>4.7422409881184135</v>
      </c>
      <c r="AA20" s="188">
        <v>15.017096462374976</v>
      </c>
      <c r="AB20" s="6" t="e">
        <f>ROUND('br1'!B19/'коэф.едн'!T20*'коэф.едн'!U20*1000,1)</f>
        <v>#DIV/0!</v>
      </c>
      <c r="AC20" s="6" t="e">
        <f>ROUND('br1'!E19/'коэф.едн'!T20*'коэф.едн'!U20*1000,1)</f>
        <v>#DIV/0!</v>
      </c>
    </row>
    <row r="21" spans="1:29" s="2" customFormat="1" ht="14.25" customHeight="1">
      <c r="A21" s="75" t="s">
        <v>68</v>
      </c>
      <c r="B21" s="338">
        <v>5.9</v>
      </c>
      <c r="C21" s="13">
        <v>6.8</v>
      </c>
      <c r="D21" s="19">
        <v>86.76470588235294</v>
      </c>
      <c r="E21" s="13">
        <v>13.4</v>
      </c>
      <c r="F21" s="13">
        <v>16.6</v>
      </c>
      <c r="G21" s="19">
        <v>80.72289156626505</v>
      </c>
      <c r="H21" s="19">
        <v>-7.5</v>
      </c>
      <c r="I21" s="339">
        <v>-9.8</v>
      </c>
      <c r="J21" s="8">
        <f t="shared" si="0"/>
        <v>86.76470588235294</v>
      </c>
      <c r="K21" s="8">
        <f t="shared" si="1"/>
        <v>80.72289156626505</v>
      </c>
      <c r="L21" s="8">
        <f t="shared" si="2"/>
        <v>0</v>
      </c>
      <c r="M21" s="8">
        <f t="shared" si="3"/>
        <v>0</v>
      </c>
      <c r="N21" s="8"/>
      <c r="O21" s="237"/>
      <c r="Q21" s="6"/>
      <c r="R21" s="57"/>
      <c r="S21" s="6"/>
      <c r="T21" s="57"/>
      <c r="V21" s="8"/>
      <c r="W21" s="8"/>
      <c r="X21" s="8"/>
      <c r="Z21" s="188">
        <v>5.386623754299796</v>
      </c>
      <c r="AA21" s="188">
        <v>17.887656240693666</v>
      </c>
      <c r="AB21" s="6" t="e">
        <f>ROUND('br1'!B20/'коэф.едн'!T21*'коэф.едн'!U21*1000,1)</f>
        <v>#DIV/0!</v>
      </c>
      <c r="AC21" s="6" t="e">
        <f>ROUND('br1'!E20/'коэф.едн'!T21*'коэф.едн'!U21*1000,1)</f>
        <v>#DIV/0!</v>
      </c>
    </row>
    <row r="22" spans="1:29" s="2" customFormat="1" ht="14.25" customHeight="1">
      <c r="A22" s="199" t="s">
        <v>70</v>
      </c>
      <c r="B22" s="317"/>
      <c r="C22" s="97"/>
      <c r="D22" s="88"/>
      <c r="E22" s="96"/>
      <c r="F22" s="10"/>
      <c r="G22" s="88"/>
      <c r="H22" s="18"/>
      <c r="I22" s="294"/>
      <c r="J22" s="8" t="e">
        <f t="shared" si="0"/>
        <v>#DIV/0!</v>
      </c>
      <c r="K22" s="8"/>
      <c r="L22" s="8" t="e">
        <f t="shared" si="2"/>
        <v>#DIV/0!</v>
      </c>
      <c r="M22" s="8"/>
      <c r="N22" s="8"/>
      <c r="O22" s="237"/>
      <c r="Q22" s="6"/>
      <c r="R22" s="57"/>
      <c r="S22" s="6"/>
      <c r="T22" s="57"/>
      <c r="V22" s="8"/>
      <c r="W22" s="8"/>
      <c r="X22" s="8"/>
      <c r="Z22" s="188"/>
      <c r="AA22" s="188"/>
      <c r="AB22" s="6" t="e">
        <f>ROUND('br1'!B21/'коэф.едн'!T22*'коэф.едн'!U22*1000,1)</f>
        <v>#DIV/0!</v>
      </c>
      <c r="AC22" s="6" t="e">
        <f>ROUND('br1'!E21/'коэф.едн'!T22*'коэф.едн'!U22*1000,1)</f>
        <v>#DIV/0!</v>
      </c>
    </row>
    <row r="23" spans="1:29" s="2" customFormat="1" ht="14.25" customHeight="1">
      <c r="A23" s="199" t="s">
        <v>20</v>
      </c>
      <c r="B23" s="317">
        <v>6.3</v>
      </c>
      <c r="C23" s="97">
        <v>7.3</v>
      </c>
      <c r="D23" s="96">
        <v>86.3013698630137</v>
      </c>
      <c r="E23" s="96">
        <v>12.4</v>
      </c>
      <c r="F23" s="97">
        <v>15.9</v>
      </c>
      <c r="G23" s="89">
        <v>77.9874213836478</v>
      </c>
      <c r="H23" s="88">
        <v>-6.1</v>
      </c>
      <c r="I23" s="291">
        <v>-8.6</v>
      </c>
      <c r="J23" s="8">
        <f t="shared" si="0"/>
        <v>86.3013698630137</v>
      </c>
      <c r="K23" s="8">
        <f t="shared" si="1"/>
        <v>77.9874213836478</v>
      </c>
      <c r="L23" s="8">
        <f t="shared" si="2"/>
        <v>0</v>
      </c>
      <c r="M23" s="8">
        <f t="shared" si="3"/>
        <v>0</v>
      </c>
      <c r="N23" s="8"/>
      <c r="O23" s="237"/>
      <c r="Q23" s="6"/>
      <c r="R23" s="57"/>
      <c r="S23" s="6"/>
      <c r="T23" s="57"/>
      <c r="V23" s="8"/>
      <c r="W23" s="8"/>
      <c r="X23" s="8"/>
      <c r="Z23" s="188">
        <v>6.295152917657041</v>
      </c>
      <c r="AA23" s="188">
        <v>16.285286895677995</v>
      </c>
      <c r="AB23" s="6" t="e">
        <f>ROUND('br1'!B22/'коэф.едн'!T23*'коэф.едн'!U23*1000,1)</f>
        <v>#DIV/0!</v>
      </c>
      <c r="AC23" s="6" t="e">
        <f>ROUND('br1'!E22/'коэф.едн'!T23*'коэф.едн'!U23*1000,1)</f>
        <v>#DIV/0!</v>
      </c>
    </row>
    <row r="24" spans="1:29" s="2" customFormat="1" ht="14.25" customHeight="1">
      <c r="A24" s="75" t="s">
        <v>7</v>
      </c>
      <c r="B24" s="338">
        <v>7.1</v>
      </c>
      <c r="C24" s="13">
        <v>6.3</v>
      </c>
      <c r="D24" s="19">
        <v>112.6984126984127</v>
      </c>
      <c r="E24" s="13">
        <v>17.7</v>
      </c>
      <c r="F24" s="13">
        <v>21.8</v>
      </c>
      <c r="G24" s="19">
        <v>81.19266055045871</v>
      </c>
      <c r="H24" s="19">
        <v>-10.6</v>
      </c>
      <c r="I24" s="339">
        <v>-15.5</v>
      </c>
      <c r="J24" s="8">
        <f t="shared" si="0"/>
        <v>112.6984126984127</v>
      </c>
      <c r="K24" s="8">
        <f t="shared" si="1"/>
        <v>81.19266055045871</v>
      </c>
      <c r="L24" s="8">
        <f t="shared" si="2"/>
        <v>0</v>
      </c>
      <c r="M24" s="8">
        <f t="shared" si="3"/>
        <v>0</v>
      </c>
      <c r="N24" s="8"/>
      <c r="O24" s="237"/>
      <c r="Q24" s="6"/>
      <c r="R24" s="57"/>
      <c r="S24" s="6"/>
      <c r="T24" s="57"/>
      <c r="V24" s="8"/>
      <c r="W24" s="8"/>
      <c r="X24" s="8"/>
      <c r="Z24" s="188">
        <v>6.880463988312637</v>
      </c>
      <c r="AA24" s="188">
        <v>26.37511195519844</v>
      </c>
      <c r="AB24" s="6" t="e">
        <f>ROUND('br1'!B23/'коэф.едн'!T24*'коэф.едн'!U24*1000,1)</f>
        <v>#DIV/0!</v>
      </c>
      <c r="AC24" s="6" t="e">
        <f>ROUND('br1'!E23/'коэф.едн'!T24*'коэф.едн'!U24*1000,1)</f>
        <v>#DIV/0!</v>
      </c>
    </row>
    <row r="25" spans="1:29" s="2" customFormat="1" ht="14.25" customHeight="1">
      <c r="A25" s="75" t="s">
        <v>8</v>
      </c>
      <c r="B25" s="338">
        <v>8.1</v>
      </c>
      <c r="C25" s="13">
        <v>7.4</v>
      </c>
      <c r="D25" s="19">
        <v>109.45945945945945</v>
      </c>
      <c r="E25" s="13">
        <v>17.6</v>
      </c>
      <c r="F25" s="13">
        <v>19.2</v>
      </c>
      <c r="G25" s="19">
        <v>91.66666666666667</v>
      </c>
      <c r="H25" s="19">
        <v>-9.500000000000002</v>
      </c>
      <c r="I25" s="339">
        <v>-11.799999999999999</v>
      </c>
      <c r="J25" s="8">
        <f t="shared" si="0"/>
        <v>109.45945945945945</v>
      </c>
      <c r="K25" s="8">
        <f t="shared" si="1"/>
        <v>91.66666666666667</v>
      </c>
      <c r="L25" s="8">
        <f t="shared" si="2"/>
        <v>0</v>
      </c>
      <c r="M25" s="8">
        <f t="shared" si="3"/>
        <v>0</v>
      </c>
      <c r="N25" s="8"/>
      <c r="O25" s="237"/>
      <c r="Q25" s="6"/>
      <c r="R25" s="57"/>
      <c r="S25" s="6"/>
      <c r="T25" s="57"/>
      <c r="V25" s="8"/>
      <c r="W25" s="8"/>
      <c r="X25" s="8"/>
      <c r="Z25" s="188">
        <v>7.092795065543929</v>
      </c>
      <c r="AA25" s="188">
        <v>24.67059153232671</v>
      </c>
      <c r="AB25" s="6" t="e">
        <f>ROUND('br1'!B24/'коэф.едн'!T25*'коэф.едн'!U25*1000,1)</f>
        <v>#DIV/0!</v>
      </c>
      <c r="AC25" s="6" t="e">
        <f>ROUND('br1'!E24/'коэф.едн'!T25*'коэф.едн'!U25*1000,1)</f>
        <v>#DIV/0!</v>
      </c>
    </row>
    <row r="26" spans="1:29" s="2" customFormat="1" ht="14.25" customHeight="1">
      <c r="A26" s="75" t="s">
        <v>9</v>
      </c>
      <c r="B26" s="338">
        <v>7</v>
      </c>
      <c r="C26" s="13">
        <v>5.8</v>
      </c>
      <c r="D26" s="19">
        <v>120.6896551724138</v>
      </c>
      <c r="E26" s="13">
        <v>22.4</v>
      </c>
      <c r="F26" s="13">
        <v>23.4</v>
      </c>
      <c r="G26" s="19">
        <v>95.72649572649573</v>
      </c>
      <c r="H26" s="19">
        <v>-15.399999999999999</v>
      </c>
      <c r="I26" s="339">
        <v>-17.599999999999998</v>
      </c>
      <c r="J26" s="8">
        <f t="shared" si="0"/>
        <v>120.6896551724138</v>
      </c>
      <c r="K26" s="8">
        <f t="shared" si="1"/>
        <v>95.72649572649573</v>
      </c>
      <c r="L26" s="8">
        <f t="shared" si="2"/>
        <v>0</v>
      </c>
      <c r="M26" s="8">
        <f t="shared" si="3"/>
        <v>0</v>
      </c>
      <c r="N26" s="8"/>
      <c r="O26" s="237"/>
      <c r="Q26" s="6"/>
      <c r="R26" s="57"/>
      <c r="S26" s="6"/>
      <c r="T26" s="57"/>
      <c r="V26" s="8"/>
      <c r="W26" s="8"/>
      <c r="X26" s="8"/>
      <c r="Z26" s="188">
        <v>5.2479024781601</v>
      </c>
      <c r="AA26" s="188">
        <v>28.338673382064535</v>
      </c>
      <c r="AB26" s="6" t="e">
        <f>ROUND('br1'!B25/'коэф.едн'!T26*'коэф.едн'!U26*1000,1)</f>
        <v>#DIV/0!</v>
      </c>
      <c r="AC26" s="6" t="e">
        <f>ROUND('br1'!E25/'коэф.едн'!T26*'коэф.едн'!U26*1000,1)</f>
        <v>#DIV/0!</v>
      </c>
    </row>
    <row r="27" spans="1:29" s="2" customFormat="1" ht="14.25" customHeight="1">
      <c r="A27" s="75" t="s">
        <v>10</v>
      </c>
      <c r="B27" s="338">
        <v>5.9</v>
      </c>
      <c r="C27" s="13">
        <v>6</v>
      </c>
      <c r="D27" s="19">
        <v>98.33333333333334</v>
      </c>
      <c r="E27" s="13">
        <v>18.6</v>
      </c>
      <c r="F27" s="13">
        <v>23.3</v>
      </c>
      <c r="G27" s="19">
        <v>79.82832618025752</v>
      </c>
      <c r="H27" s="19">
        <v>-12.700000000000001</v>
      </c>
      <c r="I27" s="339">
        <v>-17.3</v>
      </c>
      <c r="J27" s="8">
        <f t="shared" si="0"/>
        <v>98.33333333333334</v>
      </c>
      <c r="K27" s="8">
        <f t="shared" si="1"/>
        <v>79.82832618025752</v>
      </c>
      <c r="L27" s="8">
        <f t="shared" si="2"/>
        <v>0</v>
      </c>
      <c r="M27" s="8">
        <f t="shared" si="3"/>
        <v>0</v>
      </c>
      <c r="N27" s="8"/>
      <c r="O27" s="237"/>
      <c r="Q27" s="6"/>
      <c r="R27" s="57"/>
      <c r="S27" s="6"/>
      <c r="T27" s="57"/>
      <c r="V27" s="8"/>
      <c r="W27" s="8"/>
      <c r="X27" s="8"/>
      <c r="Z27" s="188">
        <v>4.5469613405972</v>
      </c>
      <c r="AA27" s="188">
        <v>28.256116902282596</v>
      </c>
      <c r="AB27" s="6" t="e">
        <f>ROUND('br1'!B26/'коэф.едн'!T27*'коэф.едн'!U27*1000,1)</f>
        <v>#DIV/0!</v>
      </c>
      <c r="AC27" s="6" t="e">
        <f>ROUND('br1'!E26/'коэф.едн'!T27*'коэф.едн'!U27*1000,1)</f>
        <v>#DIV/0!</v>
      </c>
    </row>
    <row r="28" spans="1:29" s="2" customFormat="1" ht="14.25" customHeight="1">
      <c r="A28" s="75" t="s">
        <v>11</v>
      </c>
      <c r="B28" s="338">
        <v>9.6</v>
      </c>
      <c r="C28" s="13">
        <v>10</v>
      </c>
      <c r="D28" s="19">
        <v>96</v>
      </c>
      <c r="E28" s="13">
        <v>16.4</v>
      </c>
      <c r="F28" s="13">
        <v>18.6</v>
      </c>
      <c r="G28" s="19">
        <v>88.17204301075267</v>
      </c>
      <c r="H28" s="19">
        <v>-6.799999999999999</v>
      </c>
      <c r="I28" s="339">
        <v>-8.600000000000001</v>
      </c>
      <c r="J28" s="8">
        <f t="shared" si="0"/>
        <v>96</v>
      </c>
      <c r="K28" s="8">
        <f t="shared" si="1"/>
        <v>88.17204301075267</v>
      </c>
      <c r="L28" s="8">
        <f t="shared" si="2"/>
        <v>0</v>
      </c>
      <c r="M28" s="8">
        <f t="shared" si="3"/>
        <v>0</v>
      </c>
      <c r="N28" s="8"/>
      <c r="O28" s="237"/>
      <c r="Q28" s="6"/>
      <c r="R28" s="57"/>
      <c r="S28" s="6"/>
      <c r="T28" s="57"/>
      <c r="V28" s="8"/>
      <c r="W28" s="8"/>
      <c r="X28" s="8"/>
      <c r="Z28" s="188">
        <v>11.799056297197666</v>
      </c>
      <c r="AA28" s="188">
        <v>14.327425503740024</v>
      </c>
      <c r="AB28" s="6" t="e">
        <f>ROUND('br1'!B27/'коэф.едн'!T28*'коэф.едн'!U28*1000,1)</f>
        <v>#DIV/0!</v>
      </c>
      <c r="AC28" s="6" t="e">
        <f>ROUND('br1'!E27/'коэф.едн'!T28*'коэф.едн'!U28*1000,1)</f>
        <v>#DIV/0!</v>
      </c>
    </row>
    <row r="29" spans="1:29" s="2" customFormat="1" ht="14.25" customHeight="1">
      <c r="A29" s="75" t="s">
        <v>103</v>
      </c>
      <c r="B29" s="338">
        <v>6.1</v>
      </c>
      <c r="C29" s="13">
        <v>7.8</v>
      </c>
      <c r="D29" s="19">
        <v>78.2051282051282</v>
      </c>
      <c r="E29" s="13">
        <v>17.9</v>
      </c>
      <c r="F29" s="13">
        <v>21.2</v>
      </c>
      <c r="G29" s="19">
        <v>84.43396226415094</v>
      </c>
      <c r="H29" s="19">
        <v>-11.799999999999999</v>
      </c>
      <c r="I29" s="339">
        <v>-13.399999999999999</v>
      </c>
      <c r="J29" s="8">
        <f t="shared" si="0"/>
        <v>78.2051282051282</v>
      </c>
      <c r="K29" s="8">
        <f t="shared" si="1"/>
        <v>84.43396226415094</v>
      </c>
      <c r="L29" s="8">
        <f t="shared" si="2"/>
        <v>0</v>
      </c>
      <c r="M29" s="8">
        <f t="shared" si="3"/>
        <v>0</v>
      </c>
      <c r="N29" s="8"/>
      <c r="O29" s="237"/>
      <c r="Q29" s="6"/>
      <c r="R29" s="57"/>
      <c r="S29" s="6"/>
      <c r="T29" s="57"/>
      <c r="V29" s="8"/>
      <c r="W29" s="8"/>
      <c r="X29" s="8"/>
      <c r="Z29" s="188">
        <v>6.763482610921716</v>
      </c>
      <c r="AA29" s="188">
        <v>23.525156907553786</v>
      </c>
      <c r="AB29" s="6" t="e">
        <f>ROUND('br1'!B28/'коэф.едн'!T29*'коэф.едн'!U29*1000,1)</f>
        <v>#DIV/0!</v>
      </c>
      <c r="AC29" s="6" t="e">
        <f>ROUND('br1'!E28/'коэф.едн'!T29*'коэф.едн'!U29*1000,1)</f>
        <v>#DIV/0!</v>
      </c>
    </row>
    <row r="30" spans="1:29" s="2" customFormat="1" ht="14.25" customHeight="1">
      <c r="A30" s="75" t="s">
        <v>12</v>
      </c>
      <c r="B30" s="338">
        <v>7.4</v>
      </c>
      <c r="C30" s="13">
        <v>9.2</v>
      </c>
      <c r="D30" s="19">
        <v>80.43478260869567</v>
      </c>
      <c r="E30" s="13">
        <v>16.1</v>
      </c>
      <c r="F30" s="13">
        <v>19.7</v>
      </c>
      <c r="G30" s="19">
        <v>81.72588832487311</v>
      </c>
      <c r="H30" s="19">
        <v>-8.700000000000001</v>
      </c>
      <c r="I30" s="339">
        <v>-10.5</v>
      </c>
      <c r="J30" s="8">
        <f t="shared" si="0"/>
        <v>80.43478260869567</v>
      </c>
      <c r="K30" s="8">
        <f t="shared" si="1"/>
        <v>81.72588832487311</v>
      </c>
      <c r="L30" s="8">
        <f t="shared" si="2"/>
        <v>0</v>
      </c>
      <c r="M30" s="8">
        <f t="shared" si="3"/>
        <v>0</v>
      </c>
      <c r="N30" s="8"/>
      <c r="O30" s="237"/>
      <c r="Q30" s="6"/>
      <c r="R30" s="57"/>
      <c r="S30" s="6"/>
      <c r="T30" s="57"/>
      <c r="V30" s="8"/>
      <c r="W30" s="8"/>
      <c r="X30" s="8"/>
      <c r="Z30" s="188">
        <v>9.981992369929412</v>
      </c>
      <c r="AA30" s="188">
        <v>26.03998009546803</v>
      </c>
      <c r="AB30" s="6" t="e">
        <f>ROUND('br1'!B29/'коэф.едн'!T30*'коэф.едн'!U30*1000,1)</f>
        <v>#DIV/0!</v>
      </c>
      <c r="AC30" s="6" t="e">
        <f>ROUND('br1'!E29/'коэф.едн'!T30*'коэф.едн'!U30*1000,1)</f>
        <v>#DIV/0!</v>
      </c>
    </row>
    <row r="31" spans="1:29" s="2" customFormat="1" ht="14.25" customHeight="1">
      <c r="A31" s="75" t="s">
        <v>13</v>
      </c>
      <c r="B31" s="338">
        <v>7.7</v>
      </c>
      <c r="C31" s="13">
        <v>7.9</v>
      </c>
      <c r="D31" s="19">
        <v>97.46835443037975</v>
      </c>
      <c r="E31" s="13">
        <v>14.1</v>
      </c>
      <c r="F31" s="13">
        <v>17.7</v>
      </c>
      <c r="G31" s="19">
        <v>79.66101694915254</v>
      </c>
      <c r="H31" s="19">
        <v>-6.3999999999999995</v>
      </c>
      <c r="I31" s="339">
        <v>-9.799999999999999</v>
      </c>
      <c r="J31" s="8">
        <f t="shared" si="0"/>
        <v>97.46835443037975</v>
      </c>
      <c r="K31" s="8">
        <f t="shared" si="1"/>
        <v>79.66101694915254</v>
      </c>
      <c r="L31" s="8">
        <f t="shared" si="2"/>
        <v>0</v>
      </c>
      <c r="M31" s="8">
        <f t="shared" si="3"/>
        <v>0</v>
      </c>
      <c r="N31" s="8"/>
      <c r="O31" s="237"/>
      <c r="Q31" s="6"/>
      <c r="R31" s="57"/>
      <c r="S31" s="6"/>
      <c r="T31" s="57"/>
      <c r="V31" s="8"/>
      <c r="W31" s="8"/>
      <c r="X31" s="8"/>
      <c r="Z31" s="188">
        <v>8.62009956805037</v>
      </c>
      <c r="AA31" s="188">
        <v>20.688238963320885</v>
      </c>
      <c r="AB31" s="6" t="e">
        <f>ROUND('br1'!B30/'коэф.едн'!T31*'коэф.едн'!U31*1000,1)</f>
        <v>#DIV/0!</v>
      </c>
      <c r="AC31" s="6" t="e">
        <f>ROUND('br1'!E30/'коэф.едн'!T31*'коэф.едн'!U31*1000,1)</f>
        <v>#DIV/0!</v>
      </c>
    </row>
    <row r="32" spans="1:29" s="2" customFormat="1" ht="14.25" customHeight="1">
      <c r="A32" s="75" t="s">
        <v>14</v>
      </c>
      <c r="B32" s="338">
        <v>6.2</v>
      </c>
      <c r="C32" s="13">
        <v>8.2</v>
      </c>
      <c r="D32" s="19">
        <v>75.60975609756099</v>
      </c>
      <c r="E32" s="13">
        <v>15.3</v>
      </c>
      <c r="F32" s="13">
        <v>16.6</v>
      </c>
      <c r="G32" s="19">
        <v>92.16867469879517</v>
      </c>
      <c r="H32" s="19">
        <v>-9.100000000000001</v>
      </c>
      <c r="I32" s="339">
        <v>-8.400000000000002</v>
      </c>
      <c r="J32" s="8">
        <f t="shared" si="0"/>
        <v>75.60975609756099</v>
      </c>
      <c r="K32" s="8">
        <f t="shared" si="1"/>
        <v>92.16867469879517</v>
      </c>
      <c r="L32" s="8">
        <f t="shared" si="2"/>
        <v>0</v>
      </c>
      <c r="M32" s="8">
        <f t="shared" si="3"/>
        <v>0</v>
      </c>
      <c r="N32" s="8"/>
      <c r="O32" s="237"/>
      <c r="Q32" s="6"/>
      <c r="R32" s="57"/>
      <c r="S32" s="6"/>
      <c r="T32" s="57"/>
      <c r="V32" s="8"/>
      <c r="W32" s="8"/>
      <c r="X32" s="8"/>
      <c r="Z32" s="188">
        <v>7.534359029051661</v>
      </c>
      <c r="AA32" s="188">
        <v>12.557265048419435</v>
      </c>
      <c r="AB32" s="6" t="e">
        <f>ROUND('br1'!B31/'коэф.едн'!T32*'коэф.едн'!U32*1000,1)</f>
        <v>#DIV/0!</v>
      </c>
      <c r="AC32" s="6" t="e">
        <f>ROUND('br1'!E31/'коэф.едн'!T32*'коэф.едн'!U32*1000,1)</f>
        <v>#DIV/0!</v>
      </c>
    </row>
    <row r="33" spans="1:29" s="2" customFormat="1" ht="14.25" customHeight="1">
      <c r="A33" s="75" t="s">
        <v>69</v>
      </c>
      <c r="B33" s="338">
        <v>7.5</v>
      </c>
      <c r="C33" s="13">
        <v>8.1</v>
      </c>
      <c r="D33" s="19">
        <v>92.5925925925926</v>
      </c>
      <c r="E33" s="13">
        <v>13.5</v>
      </c>
      <c r="F33" s="13">
        <v>16.8</v>
      </c>
      <c r="G33" s="19">
        <v>80.35714285714285</v>
      </c>
      <c r="H33" s="19">
        <v>-6</v>
      </c>
      <c r="I33" s="339">
        <v>-8.700000000000001</v>
      </c>
      <c r="J33" s="8">
        <f t="shared" si="0"/>
        <v>92.5925925925926</v>
      </c>
      <c r="K33" s="8">
        <f t="shared" si="1"/>
        <v>80.35714285714285</v>
      </c>
      <c r="L33" s="8">
        <f t="shared" si="2"/>
        <v>0</v>
      </c>
      <c r="M33" s="8">
        <f t="shared" si="3"/>
        <v>0</v>
      </c>
      <c r="N33" s="8"/>
      <c r="O33" s="237"/>
      <c r="Q33" s="6"/>
      <c r="R33" s="57"/>
      <c r="S33" s="6"/>
      <c r="T33" s="57"/>
      <c r="V33" s="8"/>
      <c r="W33" s="8"/>
      <c r="X33" s="8"/>
      <c r="Z33" s="188">
        <v>6.594059793324669</v>
      </c>
      <c r="AA33" s="188">
        <v>17.008126639333973</v>
      </c>
      <c r="AB33" s="6" t="e">
        <f>ROUND('br1'!B32/'коэф.едн'!T33*'коэф.едн'!U33*1000,1)</f>
        <v>#DIV/0!</v>
      </c>
      <c r="AC33" s="6" t="e">
        <f>ROUND('br1'!E32/'коэф.едн'!T33*'коэф.едн'!U33*1000,1)</f>
        <v>#DIV/0!</v>
      </c>
    </row>
    <row r="34" spans="1:29" s="2" customFormat="1" ht="14.25" customHeight="1">
      <c r="A34" s="199" t="s">
        <v>70</v>
      </c>
      <c r="B34" s="317"/>
      <c r="C34" s="97"/>
      <c r="D34" s="88"/>
      <c r="E34" s="96"/>
      <c r="F34" s="97"/>
      <c r="G34" s="88"/>
      <c r="H34" s="88"/>
      <c r="I34" s="291"/>
      <c r="J34" s="8" t="e">
        <f t="shared" si="0"/>
        <v>#DIV/0!</v>
      </c>
      <c r="K34" s="8"/>
      <c r="L34" s="8" t="e">
        <f t="shared" si="2"/>
        <v>#DIV/0!</v>
      </c>
      <c r="M34" s="8"/>
      <c r="N34" s="8"/>
      <c r="O34" s="237"/>
      <c r="Q34" s="6"/>
      <c r="R34" s="57"/>
      <c r="S34" s="6"/>
      <c r="T34" s="57"/>
      <c r="V34" s="8"/>
      <c r="W34" s="8"/>
      <c r="X34" s="8"/>
      <c r="Z34" s="188"/>
      <c r="AA34" s="188"/>
      <c r="AB34" s="6" t="e">
        <f>ROUND('br1'!B33/'коэф.едн'!T34*'коэф.едн'!U34*1000,1)</f>
        <v>#DIV/0!</v>
      </c>
      <c r="AC34" s="6" t="e">
        <f>ROUND('br1'!E33/'коэф.едн'!T34*'коэф.едн'!U34*1000,1)</f>
        <v>#DIV/0!</v>
      </c>
    </row>
    <row r="35" spans="1:29" s="2" customFormat="1" ht="14.25" customHeight="1">
      <c r="A35" s="199" t="s">
        <v>65</v>
      </c>
      <c r="B35" s="317">
        <v>7.9</v>
      </c>
      <c r="C35" s="97">
        <v>8.4</v>
      </c>
      <c r="D35" s="96">
        <v>94.04761904761905</v>
      </c>
      <c r="E35" s="96">
        <v>12.7</v>
      </c>
      <c r="F35" s="97">
        <v>16</v>
      </c>
      <c r="G35" s="89">
        <v>79.375</v>
      </c>
      <c r="H35" s="99">
        <v>-4.8</v>
      </c>
      <c r="I35" s="292">
        <v>-7.6</v>
      </c>
      <c r="J35" s="8">
        <f t="shared" si="0"/>
        <v>94.04761904761905</v>
      </c>
      <c r="K35" s="8">
        <f t="shared" si="1"/>
        <v>79.375</v>
      </c>
      <c r="L35" s="8">
        <f t="shared" si="2"/>
        <v>0</v>
      </c>
      <c r="M35" s="8">
        <f t="shared" si="3"/>
        <v>0</v>
      </c>
      <c r="N35" s="8"/>
      <c r="O35" s="237"/>
      <c r="Q35" s="6"/>
      <c r="R35" s="57"/>
      <c r="S35" s="6"/>
      <c r="T35" s="57"/>
      <c r="V35" s="8"/>
      <c r="W35" s="8"/>
      <c r="X35" s="8"/>
      <c r="Z35" s="188">
        <v>6.897270747112944</v>
      </c>
      <c r="AA35" s="188">
        <v>15.689974676638606</v>
      </c>
      <c r="AB35" s="6" t="e">
        <f>ROUND('br1'!B34/'коэф.едн'!T35*'коэф.едн'!U35*1000,1)</f>
        <v>#DIV/0!</v>
      </c>
      <c r="AC35" s="6" t="e">
        <f>ROUND('br1'!E34/'коэф.едн'!T35*'коэф.едн'!U35*1000,1)</f>
        <v>#DIV/0!</v>
      </c>
    </row>
    <row r="36" spans="1:29" s="2" customFormat="1" ht="14.25" customHeight="1">
      <c r="A36" s="75" t="s">
        <v>15</v>
      </c>
      <c r="B36" s="338">
        <v>7.4</v>
      </c>
      <c r="C36" s="13">
        <v>7.5</v>
      </c>
      <c r="D36" s="19">
        <v>98.66666666666667</v>
      </c>
      <c r="E36" s="13">
        <v>15.3</v>
      </c>
      <c r="F36" s="13">
        <v>19.2</v>
      </c>
      <c r="G36" s="19">
        <v>79.68750000000001</v>
      </c>
      <c r="H36" s="19">
        <v>-7.9</v>
      </c>
      <c r="I36" s="339">
        <v>-11.7</v>
      </c>
      <c r="J36" s="8">
        <f t="shared" si="0"/>
        <v>98.66666666666667</v>
      </c>
      <c r="K36" s="8">
        <f t="shared" si="1"/>
        <v>79.68750000000001</v>
      </c>
      <c r="L36" s="8">
        <f t="shared" si="2"/>
        <v>0</v>
      </c>
      <c r="M36" s="8">
        <f t="shared" si="3"/>
        <v>0</v>
      </c>
      <c r="N36" s="8"/>
      <c r="O36" s="237"/>
      <c r="Q36" s="6"/>
      <c r="R36" s="57"/>
      <c r="S36" s="6"/>
      <c r="T36" s="57"/>
      <c r="V36" s="8"/>
      <c r="W36" s="8"/>
      <c r="X36" s="8"/>
      <c r="Z36" s="188">
        <v>6.13578816402306</v>
      </c>
      <c r="AA36" s="188">
        <v>19.17433801257206</v>
      </c>
      <c r="AB36" s="6" t="e">
        <f>ROUND('br1'!B35/'коэф.едн'!T36*'коэф.едн'!U36*1000,1)</f>
        <v>#DIV/0!</v>
      </c>
      <c r="AC36" s="6" t="e">
        <f>ROUND('br1'!E35/'коэф.едн'!T36*'коэф.едн'!U36*1000,1)</f>
        <v>#DIV/0!</v>
      </c>
    </row>
    <row r="37" spans="1:29" s="2" customFormat="1" ht="14.25" customHeight="1">
      <c r="A37" s="75" t="s">
        <v>104</v>
      </c>
      <c r="B37" s="338">
        <v>7</v>
      </c>
      <c r="C37" s="13">
        <v>6.9</v>
      </c>
      <c r="D37" s="19">
        <v>101.44927536231883</v>
      </c>
      <c r="E37" s="13">
        <v>15.8</v>
      </c>
      <c r="F37" s="13">
        <v>19.3</v>
      </c>
      <c r="G37" s="19">
        <v>81.86528497409327</v>
      </c>
      <c r="H37" s="19">
        <v>-8.8</v>
      </c>
      <c r="I37" s="339">
        <v>-12.4</v>
      </c>
      <c r="J37" s="8">
        <f t="shared" si="0"/>
        <v>101.44927536231883</v>
      </c>
      <c r="K37" s="8">
        <f t="shared" si="1"/>
        <v>81.86528497409327</v>
      </c>
      <c r="L37" s="8">
        <f>SUM(J37-D37)</f>
        <v>0</v>
      </c>
      <c r="M37" s="8">
        <f t="shared" si="3"/>
        <v>0</v>
      </c>
      <c r="N37" s="8"/>
      <c r="O37" s="237"/>
      <c r="Q37" s="6"/>
      <c r="R37" s="57"/>
      <c r="S37" s="6"/>
      <c r="T37" s="57"/>
      <c r="V37" s="8"/>
      <c r="W37" s="8"/>
      <c r="X37" s="8"/>
      <c r="Z37" s="188">
        <v>6.9893602206858025</v>
      </c>
      <c r="AA37" s="188">
        <v>21.242173219731356</v>
      </c>
      <c r="AB37" s="6" t="e">
        <f>ROUND('br1'!B36/'коэф.едн'!T37*'коэф.едн'!U37*1000,1)</f>
        <v>#DIV/0!</v>
      </c>
      <c r="AC37" s="6" t="e">
        <f>ROUND('br1'!E36/'коэф.едн'!T37*'коэф.едн'!U37*1000,1)</f>
        <v>#DIV/0!</v>
      </c>
    </row>
    <row r="38" spans="1:29" s="2" customFormat="1" ht="14.25" customHeight="1">
      <c r="A38" s="199" t="s">
        <v>70</v>
      </c>
      <c r="B38" s="317"/>
      <c r="C38" s="97"/>
      <c r="D38" s="88"/>
      <c r="E38" s="96"/>
      <c r="F38" s="97"/>
      <c r="G38" s="88"/>
      <c r="H38" s="88"/>
      <c r="I38" s="291"/>
      <c r="J38" s="8"/>
      <c r="K38" s="8"/>
      <c r="L38" s="8"/>
      <c r="M38" s="8"/>
      <c r="N38" s="8"/>
      <c r="O38" s="237"/>
      <c r="Q38" s="6"/>
      <c r="R38" s="57"/>
      <c r="S38" s="6"/>
      <c r="T38" s="57"/>
      <c r="V38" s="8"/>
      <c r="W38" s="8"/>
      <c r="X38" s="8"/>
      <c r="Z38" s="188"/>
      <c r="AA38" s="188"/>
      <c r="AB38" s="6" t="e">
        <f>ROUND('br1'!B37/'коэф.едн'!T38*'коэф.едн'!U38*1000,1)</f>
        <v>#DIV/0!</v>
      </c>
      <c r="AC38" s="6" t="e">
        <f>ROUND('br1'!E37/'коэф.едн'!T38*'коэф.едн'!U38*1000,1)</f>
        <v>#DIV/0!</v>
      </c>
    </row>
    <row r="39" spans="1:29" s="2" customFormat="1" ht="14.25" customHeight="1">
      <c r="A39" s="199" t="s">
        <v>66</v>
      </c>
      <c r="B39" s="317">
        <v>8</v>
      </c>
      <c r="C39" s="97">
        <v>7.8</v>
      </c>
      <c r="D39" s="97">
        <v>102.56410256410258</v>
      </c>
      <c r="E39" s="96">
        <v>16.5</v>
      </c>
      <c r="F39" s="97">
        <v>21.3</v>
      </c>
      <c r="G39" s="89">
        <v>77.46478873239437</v>
      </c>
      <c r="H39" s="162">
        <v>-8.5</v>
      </c>
      <c r="I39" s="293">
        <v>-13.5</v>
      </c>
      <c r="J39" s="8">
        <f>SUM(B39/C39)*100</f>
        <v>102.56410256410258</v>
      </c>
      <c r="K39" s="8">
        <f>SUM(E39/F39)*100</f>
        <v>77.46478873239437</v>
      </c>
      <c r="L39" s="8">
        <f>SUM(J39-D39)</f>
        <v>0</v>
      </c>
      <c r="M39" s="8">
        <f>SUM(K39-G39)</f>
        <v>0</v>
      </c>
      <c r="N39" s="8"/>
      <c r="O39" s="237"/>
      <c r="Q39" s="6"/>
      <c r="R39" s="57"/>
      <c r="S39" s="6"/>
      <c r="T39" s="57"/>
      <c r="V39" s="8"/>
      <c r="W39" s="8"/>
      <c r="X39" s="8"/>
      <c r="Z39" s="188">
        <v>8.759800612546035</v>
      </c>
      <c r="AA39" s="188">
        <v>25.4034217763835</v>
      </c>
      <c r="AB39" s="6" t="e">
        <f>ROUND('br1'!B38/'коэф.едн'!T39*'коэф.едн'!U39*1000,1)</f>
        <v>#DIV/0!</v>
      </c>
      <c r="AC39" s="6" t="e">
        <f>ROUND('br1'!E38/'коэф.едн'!T39*'коэф.едн'!U39*1000,1)</f>
        <v>#DIV/0!</v>
      </c>
    </row>
    <row r="40" spans="1:29" s="2" customFormat="1" ht="14.25" customHeight="1">
      <c r="A40" s="299" t="s">
        <v>105</v>
      </c>
      <c r="B40" s="174">
        <v>9</v>
      </c>
      <c r="C40" s="98">
        <v>9.6</v>
      </c>
      <c r="D40" s="309">
        <v>93.75</v>
      </c>
      <c r="E40" s="98">
        <v>16.7</v>
      </c>
      <c r="F40" s="98">
        <v>18.4</v>
      </c>
      <c r="G40" s="309">
        <v>90.76086956521739</v>
      </c>
      <c r="H40" s="309">
        <v>-7.699999999999999</v>
      </c>
      <c r="I40" s="340">
        <v>-8.799999999999999</v>
      </c>
      <c r="J40" s="8">
        <f t="shared" si="0"/>
        <v>93.75</v>
      </c>
      <c r="K40" s="8">
        <f t="shared" si="1"/>
        <v>90.76086956521739</v>
      </c>
      <c r="L40" s="8">
        <f t="shared" si="2"/>
        <v>0</v>
      </c>
      <c r="M40" s="8">
        <f t="shared" si="3"/>
        <v>0</v>
      </c>
      <c r="N40" s="8"/>
      <c r="O40" s="238"/>
      <c r="Q40" s="6"/>
      <c r="R40" s="57"/>
      <c r="S40" s="6"/>
      <c r="T40" s="57"/>
      <c r="V40" s="8"/>
      <c r="W40" s="8"/>
      <c r="X40" s="8"/>
      <c r="Z40" s="188">
        <v>9.055533353007986</v>
      </c>
      <c r="AA40" s="188">
        <v>18.111066706015972</v>
      </c>
      <c r="AB40" s="6" t="e">
        <f>ROUND('br1'!B39/'коэф.едн'!T40*'коэф.едн'!U40*1000,1)</f>
        <v>#DIV/0!</v>
      </c>
      <c r="AC40" s="6" t="e">
        <f>ROUND('br1'!E39/'коэф.едн'!T40*'коэф.едн'!U40*1000,1)</f>
        <v>#DIV/0!</v>
      </c>
    </row>
    <row r="41" spans="1:20" s="2" customFormat="1" ht="11.25" customHeight="1">
      <c r="A41" s="53"/>
      <c r="B41" s="13"/>
      <c r="C41" s="13"/>
      <c r="D41" s="19"/>
      <c r="E41" s="13"/>
      <c r="F41" s="13"/>
      <c r="G41" s="19"/>
      <c r="H41" s="19"/>
      <c r="I41" s="19"/>
      <c r="J41" s="8"/>
      <c r="K41" s="8"/>
      <c r="R41" s="57"/>
      <c r="T41" s="57"/>
    </row>
    <row r="42" spans="1:20" s="2" customFormat="1" ht="14.25" customHeight="1">
      <c r="A42" s="391"/>
      <c r="B42" s="391"/>
      <c r="C42" s="391"/>
      <c r="D42" s="391"/>
      <c r="E42" s="391"/>
      <c r="F42" s="391"/>
      <c r="G42" s="391"/>
      <c r="H42" s="391"/>
      <c r="I42" s="391"/>
      <c r="J42" s="6"/>
      <c r="K42" s="6"/>
      <c r="R42" s="57"/>
      <c r="T42" s="57"/>
    </row>
    <row r="43" spans="1:20" s="2" customFormat="1" ht="12.75">
      <c r="A43" s="20"/>
      <c r="I43" s="15"/>
      <c r="R43" s="57"/>
      <c r="T43" s="57"/>
    </row>
    <row r="44" spans="1:20" s="2" customFormat="1" ht="12.75">
      <c r="A44" s="20"/>
      <c r="I44" s="15"/>
      <c r="R44" s="57"/>
      <c r="T44" s="57"/>
    </row>
    <row r="45" spans="1:20" s="2" customFormat="1" ht="12.75">
      <c r="A45" s="20"/>
      <c r="I45" s="15"/>
      <c r="R45" s="57"/>
      <c r="T45" s="57"/>
    </row>
    <row r="46" spans="1:20" s="2" customFormat="1" ht="12.75">
      <c r="A46" s="20"/>
      <c r="I46" s="15"/>
      <c r="R46" s="57"/>
      <c r="T46" s="57"/>
    </row>
    <row r="47" spans="1:20" s="2" customFormat="1" ht="12.75">
      <c r="A47" s="20"/>
      <c r="I47" s="15"/>
      <c r="R47" s="57"/>
      <c r="T47" s="57"/>
    </row>
    <row r="48" spans="1:20" s="2" customFormat="1" ht="12.75">
      <c r="A48" s="20"/>
      <c r="I48" s="15"/>
      <c r="R48" s="57"/>
      <c r="T48" s="57"/>
    </row>
    <row r="49" spans="1:20" s="2" customFormat="1" ht="12.75">
      <c r="A49" s="20"/>
      <c r="I49" s="15"/>
      <c r="R49" s="57"/>
      <c r="T49" s="57"/>
    </row>
    <row r="50" spans="1:20" s="2" customFormat="1" ht="12.75">
      <c r="A50" s="20"/>
      <c r="I50" s="15"/>
      <c r="R50" s="57"/>
      <c r="T50" s="57"/>
    </row>
    <row r="51" spans="1:20" s="2" customFormat="1" ht="12.75">
      <c r="A51" s="20"/>
      <c r="I51" s="15"/>
      <c r="R51" s="57"/>
      <c r="T51" s="57"/>
    </row>
    <row r="52" spans="1:20" s="2" customFormat="1" ht="12.75">
      <c r="A52" s="20"/>
      <c r="I52" s="15"/>
      <c r="R52" s="57"/>
      <c r="T52" s="57"/>
    </row>
    <row r="53" spans="1:20" s="2" customFormat="1" ht="12.75">
      <c r="A53" s="20"/>
      <c r="I53" s="15"/>
      <c r="R53" s="57"/>
      <c r="T53" s="57"/>
    </row>
    <row r="54" spans="1:20" s="2" customFormat="1" ht="12.75">
      <c r="A54" s="20"/>
      <c r="I54" s="15"/>
      <c r="R54" s="57"/>
      <c r="T54" s="57"/>
    </row>
    <row r="55" spans="1:20" s="2" customFormat="1" ht="12.75">
      <c r="A55" s="20"/>
      <c r="I55" s="15"/>
      <c r="R55" s="57"/>
      <c r="T55" s="57"/>
    </row>
    <row r="56" spans="1:20" s="2" customFormat="1" ht="12.75">
      <c r="A56" s="20"/>
      <c r="I56" s="15"/>
      <c r="R56" s="57"/>
      <c r="T56" s="57"/>
    </row>
    <row r="57" spans="1:20" s="2" customFormat="1" ht="12.75">
      <c r="A57" s="20"/>
      <c r="I57" s="15"/>
      <c r="R57" s="57"/>
      <c r="T57" s="57"/>
    </row>
    <row r="58" spans="1:20" s="2" customFormat="1" ht="12.75">
      <c r="A58" s="20"/>
      <c r="I58" s="15"/>
      <c r="R58" s="57"/>
      <c r="T58" s="57"/>
    </row>
    <row r="59" spans="1:20" s="2" customFormat="1" ht="12.75">
      <c r="A59" s="20"/>
      <c r="I59" s="15"/>
      <c r="R59" s="57"/>
      <c r="T59" s="57"/>
    </row>
    <row r="60" spans="1:20" s="2" customFormat="1" ht="12.75">
      <c r="A60" s="20"/>
      <c r="R60" s="57"/>
      <c r="T60" s="57"/>
    </row>
    <row r="61" spans="1:20" s="2" customFormat="1" ht="12.75">
      <c r="A61" s="20"/>
      <c r="R61" s="57"/>
      <c r="T61" s="57"/>
    </row>
    <row r="62" spans="1:20" s="2" customFormat="1" ht="12.75">
      <c r="A62" s="20"/>
      <c r="R62" s="57"/>
      <c r="T62" s="57"/>
    </row>
    <row r="63" spans="1:20" s="2" customFormat="1" ht="12.75">
      <c r="A63" s="20"/>
      <c r="R63" s="57"/>
      <c r="T63" s="57"/>
    </row>
    <row r="64" spans="1:20" s="2" customFormat="1" ht="12.75">
      <c r="A64" s="20"/>
      <c r="R64" s="57"/>
      <c r="T64" s="57"/>
    </row>
    <row r="65" spans="1:20" s="2" customFormat="1" ht="12.75">
      <c r="A65" s="20"/>
      <c r="R65" s="57"/>
      <c r="T65" s="57"/>
    </row>
    <row r="66" spans="1:20" s="2" customFormat="1" ht="12.75">
      <c r="A66" s="20"/>
      <c r="R66" s="57"/>
      <c r="T66" s="57"/>
    </row>
    <row r="67" spans="1:20" s="2" customFormat="1" ht="12.75">
      <c r="A67" s="20"/>
      <c r="R67" s="57"/>
      <c r="T67" s="57"/>
    </row>
    <row r="68" spans="1:20" s="2" customFormat="1" ht="12.75">
      <c r="A68" s="20"/>
      <c r="R68" s="57"/>
      <c r="T68" s="57"/>
    </row>
    <row r="69" spans="1:20" s="2" customFormat="1" ht="12.75">
      <c r="A69" s="20"/>
      <c r="R69" s="57"/>
      <c r="T69" s="57"/>
    </row>
    <row r="70" spans="1:20" s="2" customFormat="1" ht="12.75">
      <c r="A70" s="20"/>
      <c r="R70" s="57"/>
      <c r="T70" s="57"/>
    </row>
    <row r="71" spans="1:20" s="2" customFormat="1" ht="12.75">
      <c r="A71" s="20"/>
      <c r="R71" s="57"/>
      <c r="T71" s="57"/>
    </row>
    <row r="72" spans="1:20" s="2" customFormat="1" ht="12.75">
      <c r="A72" s="20"/>
      <c r="R72" s="57"/>
      <c r="T72" s="57"/>
    </row>
    <row r="73" spans="1:20" s="2" customFormat="1" ht="12.75">
      <c r="A73" s="20"/>
      <c r="R73" s="57"/>
      <c r="T73" s="57"/>
    </row>
    <row r="74" spans="1:20" s="2" customFormat="1" ht="12.75">
      <c r="A74" s="20"/>
      <c r="R74" s="57"/>
      <c r="T74" s="57"/>
    </row>
    <row r="75" spans="1:20" s="2" customFormat="1" ht="12.75">
      <c r="A75" s="20"/>
      <c r="R75" s="57"/>
      <c r="T75" s="57"/>
    </row>
    <row r="76" spans="1:20" s="2" customFormat="1" ht="12.75">
      <c r="A76" s="20"/>
      <c r="R76" s="57"/>
      <c r="T76" s="57"/>
    </row>
    <row r="77" spans="1:20" s="2" customFormat="1" ht="12.75">
      <c r="A77" s="20"/>
      <c r="R77" s="57"/>
      <c r="T77" s="57"/>
    </row>
    <row r="78" spans="1:20" s="2" customFormat="1" ht="12.75">
      <c r="A78" s="20"/>
      <c r="R78" s="57"/>
      <c r="T78" s="57"/>
    </row>
    <row r="79" spans="1:20" s="2" customFormat="1" ht="12.75">
      <c r="A79" s="20"/>
      <c r="R79" s="57"/>
      <c r="T79" s="57"/>
    </row>
    <row r="80" spans="1:20" s="2" customFormat="1" ht="12.75">
      <c r="A80" s="20"/>
      <c r="R80" s="57"/>
      <c r="T80" s="57"/>
    </row>
    <row r="81" spans="1:20" s="2" customFormat="1" ht="12.75">
      <c r="A81" s="20"/>
      <c r="R81" s="57"/>
      <c r="T81" s="57"/>
    </row>
    <row r="82" spans="1:20" s="2" customFormat="1" ht="12.75">
      <c r="A82" s="20"/>
      <c r="R82" s="57"/>
      <c r="T82" s="57"/>
    </row>
    <row r="83" spans="1:20" s="2" customFormat="1" ht="12.75">
      <c r="A83" s="20"/>
      <c r="R83" s="57"/>
      <c r="T83" s="57"/>
    </row>
    <row r="84" spans="1:20" s="2" customFormat="1" ht="12.75">
      <c r="A84" s="20"/>
      <c r="R84" s="57"/>
      <c r="T84" s="57"/>
    </row>
    <row r="85" spans="1:20" s="2" customFormat="1" ht="12.75">
      <c r="A85" s="20"/>
      <c r="R85" s="57"/>
      <c r="T85" s="57"/>
    </row>
    <row r="86" spans="1:20" s="2" customFormat="1" ht="12.75">
      <c r="A86" s="20"/>
      <c r="R86" s="57"/>
      <c r="T86" s="57"/>
    </row>
    <row r="87" spans="1:20" s="2" customFormat="1" ht="12.75">
      <c r="A87" s="20"/>
      <c r="R87" s="57"/>
      <c r="T87" s="57"/>
    </row>
    <row r="88" spans="1:20" s="2" customFormat="1" ht="12.75">
      <c r="A88" s="20"/>
      <c r="R88" s="57"/>
      <c r="T88" s="57"/>
    </row>
    <row r="89" spans="1:20" s="2" customFormat="1" ht="12.75">
      <c r="A89" s="20"/>
      <c r="R89" s="57"/>
      <c r="T89" s="57"/>
    </row>
    <row r="90" spans="1:20" s="2" customFormat="1" ht="12.75">
      <c r="A90" s="20"/>
      <c r="R90" s="57"/>
      <c r="T90" s="57"/>
    </row>
    <row r="91" spans="1:20" s="2" customFormat="1" ht="12.75">
      <c r="A91" s="20"/>
      <c r="R91" s="57"/>
      <c r="T91" s="57"/>
    </row>
    <row r="92" spans="1:20" s="2" customFormat="1" ht="12.75">
      <c r="A92" s="20"/>
      <c r="R92" s="57"/>
      <c r="T92" s="57"/>
    </row>
    <row r="93" spans="1:20" s="2" customFormat="1" ht="12.75">
      <c r="A93" s="20"/>
      <c r="R93" s="57"/>
      <c r="T93" s="57"/>
    </row>
    <row r="94" spans="1:20" s="2" customFormat="1" ht="12.75">
      <c r="A94" s="20"/>
      <c r="R94" s="57"/>
      <c r="T94" s="57"/>
    </row>
    <row r="95" spans="1:20" s="2" customFormat="1" ht="12.75">
      <c r="A95" s="20"/>
      <c r="R95" s="57"/>
      <c r="T95" s="57"/>
    </row>
    <row r="96" spans="1:20" s="2" customFormat="1" ht="12.75">
      <c r="A96" s="20"/>
      <c r="R96" s="57"/>
      <c r="T96" s="57"/>
    </row>
    <row r="97" spans="1:20" s="2" customFormat="1" ht="12.75">
      <c r="A97" s="20"/>
      <c r="R97" s="57"/>
      <c r="T97" s="57"/>
    </row>
    <row r="98" spans="1:20" s="2" customFormat="1" ht="12.75">
      <c r="A98" s="20"/>
      <c r="R98" s="57"/>
      <c r="T98" s="57"/>
    </row>
    <row r="99" spans="1:20" s="2" customFormat="1" ht="12.75">
      <c r="A99" s="20"/>
      <c r="R99" s="57"/>
      <c r="T99" s="57"/>
    </row>
    <row r="100" spans="1:20" s="2" customFormat="1" ht="12.75">
      <c r="A100" s="20"/>
      <c r="R100" s="57"/>
      <c r="T100" s="57"/>
    </row>
    <row r="101" spans="1:20" s="2" customFormat="1" ht="12.75">
      <c r="A101" s="20"/>
      <c r="R101" s="57"/>
      <c r="T101" s="57"/>
    </row>
    <row r="102" spans="1:20" s="2" customFormat="1" ht="12.75">
      <c r="A102" s="20"/>
      <c r="R102" s="57"/>
      <c r="T102" s="57"/>
    </row>
    <row r="103" spans="1:20" s="2" customFormat="1" ht="12.75">
      <c r="A103" s="20"/>
      <c r="R103" s="57"/>
      <c r="T103" s="57"/>
    </row>
    <row r="104" spans="1:20" s="2" customFormat="1" ht="12.75">
      <c r="A104" s="20"/>
      <c r="R104" s="57"/>
      <c r="T104" s="57"/>
    </row>
    <row r="105" spans="1:20" s="2" customFormat="1" ht="12.75">
      <c r="A105" s="20"/>
      <c r="R105" s="57"/>
      <c r="T105" s="57"/>
    </row>
    <row r="106" spans="1:20" s="2" customFormat="1" ht="12.75">
      <c r="A106" s="20"/>
      <c r="R106" s="57"/>
      <c r="T106" s="57"/>
    </row>
    <row r="107" spans="1:20" s="2" customFormat="1" ht="12.75">
      <c r="A107" s="20"/>
      <c r="R107" s="57"/>
      <c r="T107" s="57"/>
    </row>
    <row r="108" spans="1:20" s="2" customFormat="1" ht="12.75">
      <c r="A108" s="20"/>
      <c r="R108" s="57"/>
      <c r="T108" s="57"/>
    </row>
    <row r="109" spans="1:20" s="2" customFormat="1" ht="12.75">
      <c r="A109" s="20"/>
      <c r="R109" s="57"/>
      <c r="T109" s="57"/>
    </row>
    <row r="110" spans="1:20" s="2" customFormat="1" ht="12.75">
      <c r="A110" s="20"/>
      <c r="R110" s="57"/>
      <c r="T110" s="57"/>
    </row>
    <row r="111" spans="1:20" s="2" customFormat="1" ht="12.75">
      <c r="A111" s="20"/>
      <c r="R111" s="57"/>
      <c r="T111" s="57"/>
    </row>
    <row r="112" spans="1:20" s="2" customFormat="1" ht="12.75">
      <c r="A112" s="20"/>
      <c r="R112" s="57"/>
      <c r="T112" s="57"/>
    </row>
    <row r="113" spans="1:20" s="2" customFormat="1" ht="12.75">
      <c r="A113" s="20"/>
      <c r="R113" s="57"/>
      <c r="T113" s="57"/>
    </row>
    <row r="114" spans="1:20" s="2" customFormat="1" ht="12.75">
      <c r="A114" s="20"/>
      <c r="R114" s="57"/>
      <c r="T114" s="57"/>
    </row>
    <row r="115" spans="1:20" s="2" customFormat="1" ht="12.75">
      <c r="A115" s="20"/>
      <c r="R115" s="57"/>
      <c r="T115" s="57"/>
    </row>
    <row r="116" spans="1:20" s="2" customFormat="1" ht="12.75">
      <c r="A116" s="20"/>
      <c r="R116" s="57"/>
      <c r="T116" s="57"/>
    </row>
    <row r="117" spans="1:20" s="2" customFormat="1" ht="12.75">
      <c r="A117" s="20"/>
      <c r="R117" s="57"/>
      <c r="T117" s="57"/>
    </row>
    <row r="118" spans="1:20" s="2" customFormat="1" ht="12.75">
      <c r="A118" s="20"/>
      <c r="R118" s="57"/>
      <c r="T118" s="57"/>
    </row>
    <row r="119" spans="1:20" s="2" customFormat="1" ht="12.75">
      <c r="A119" s="20"/>
      <c r="R119" s="57"/>
      <c r="T119" s="57"/>
    </row>
    <row r="120" spans="1:20" s="2" customFormat="1" ht="12.75">
      <c r="A120" s="20"/>
      <c r="R120" s="57"/>
      <c r="T120" s="57"/>
    </row>
    <row r="121" spans="1:20" s="2" customFormat="1" ht="12.75">
      <c r="A121" s="20"/>
      <c r="R121" s="57"/>
      <c r="T121" s="57"/>
    </row>
    <row r="122" spans="1:20" s="2" customFormat="1" ht="12.75">
      <c r="A122" s="20"/>
      <c r="R122" s="57"/>
      <c r="T122" s="57"/>
    </row>
    <row r="123" spans="1:20" s="2" customFormat="1" ht="12.75">
      <c r="A123" s="20"/>
      <c r="R123" s="57"/>
      <c r="T123" s="57"/>
    </row>
    <row r="124" spans="1:20" s="2" customFormat="1" ht="12.75">
      <c r="A124" s="20"/>
      <c r="R124" s="57"/>
      <c r="T124" s="57"/>
    </row>
    <row r="125" spans="1:20" s="2" customFormat="1" ht="12.75">
      <c r="A125" s="20"/>
      <c r="R125" s="57"/>
      <c r="T125" s="57"/>
    </row>
    <row r="126" spans="1:20" s="2" customFormat="1" ht="12.75">
      <c r="A126" s="20"/>
      <c r="R126" s="57"/>
      <c r="T126" s="57"/>
    </row>
    <row r="127" spans="1:20" s="2" customFormat="1" ht="12.75">
      <c r="A127" s="20"/>
      <c r="R127" s="57"/>
      <c r="T127" s="57"/>
    </row>
    <row r="128" spans="1:20" s="2" customFormat="1" ht="12.75">
      <c r="A128" s="20"/>
      <c r="R128" s="57"/>
      <c r="T128" s="57"/>
    </row>
    <row r="129" spans="1:20" s="2" customFormat="1" ht="12.75">
      <c r="A129" s="20"/>
      <c r="R129" s="57"/>
      <c r="T129" s="57"/>
    </row>
    <row r="130" spans="1:20" s="2" customFormat="1" ht="12.75">
      <c r="A130" s="20"/>
      <c r="R130" s="57"/>
      <c r="T130" s="57"/>
    </row>
    <row r="131" spans="1:20" s="2" customFormat="1" ht="12.75">
      <c r="A131" s="20"/>
      <c r="R131" s="57"/>
      <c r="T131" s="57"/>
    </row>
    <row r="132" spans="1:20" s="2" customFormat="1" ht="12.75">
      <c r="A132" s="20"/>
      <c r="R132" s="57"/>
      <c r="T132" s="57"/>
    </row>
    <row r="133" spans="1:20" s="2" customFormat="1" ht="12.75">
      <c r="A133" s="20"/>
      <c r="R133" s="57"/>
      <c r="T133" s="57"/>
    </row>
    <row r="134" spans="1:20" s="2" customFormat="1" ht="12.75">
      <c r="A134" s="20"/>
      <c r="R134" s="57"/>
      <c r="T134" s="57"/>
    </row>
    <row r="135" spans="1:20" s="2" customFormat="1" ht="12.75">
      <c r="A135" s="20"/>
      <c r="R135" s="57"/>
      <c r="T135" s="57"/>
    </row>
    <row r="136" spans="1:20" s="2" customFormat="1" ht="12.75">
      <c r="A136" s="20"/>
      <c r="R136" s="57"/>
      <c r="T136" s="57"/>
    </row>
    <row r="137" spans="1:20" s="2" customFormat="1" ht="12.75">
      <c r="A137" s="20"/>
      <c r="R137" s="57"/>
      <c r="T137" s="57"/>
    </row>
    <row r="138" spans="1:20" s="2" customFormat="1" ht="12.75">
      <c r="A138" s="20"/>
      <c r="R138" s="57"/>
      <c r="T138" s="57"/>
    </row>
    <row r="139" spans="1:20" s="2" customFormat="1" ht="12.75">
      <c r="A139" s="20"/>
      <c r="R139" s="57"/>
      <c r="T139" s="57"/>
    </row>
    <row r="140" spans="1:20" s="2" customFormat="1" ht="12.75">
      <c r="A140" s="20"/>
      <c r="R140" s="57"/>
      <c r="T140" s="57"/>
    </row>
    <row r="141" spans="1:20" s="2" customFormat="1" ht="12.75">
      <c r="A141" s="20"/>
      <c r="R141" s="57"/>
      <c r="T141" s="57"/>
    </row>
    <row r="142" spans="1:20" s="2" customFormat="1" ht="12.75">
      <c r="A142" s="20"/>
      <c r="R142" s="57"/>
      <c r="T142" s="57"/>
    </row>
    <row r="143" spans="1:20" s="2" customFormat="1" ht="12.75">
      <c r="A143" s="20"/>
      <c r="R143" s="57"/>
      <c r="T143" s="57"/>
    </row>
    <row r="144" spans="1:20" s="2" customFormat="1" ht="12.75">
      <c r="A144" s="20"/>
      <c r="R144" s="57"/>
      <c r="T144" s="57"/>
    </row>
    <row r="145" spans="1:20" s="2" customFormat="1" ht="12.75">
      <c r="A145" s="20"/>
      <c r="R145" s="57"/>
      <c r="T145" s="57"/>
    </row>
    <row r="146" spans="1:20" s="2" customFormat="1" ht="12.75">
      <c r="A146" s="20"/>
      <c r="R146" s="57"/>
      <c r="T146" s="57"/>
    </row>
    <row r="147" spans="1:20" s="2" customFormat="1" ht="12.75">
      <c r="A147" s="20"/>
      <c r="R147" s="57"/>
      <c r="T147" s="57"/>
    </row>
    <row r="148" spans="1:20" s="2" customFormat="1" ht="12.75">
      <c r="A148" s="20"/>
      <c r="R148" s="57"/>
      <c r="T148" s="57"/>
    </row>
    <row r="149" spans="1:20" s="2" customFormat="1" ht="12.75">
      <c r="A149" s="20"/>
      <c r="R149" s="57"/>
      <c r="T149" s="57"/>
    </row>
    <row r="150" spans="1:20" s="2" customFormat="1" ht="12.75">
      <c r="A150" s="20"/>
      <c r="R150" s="57"/>
      <c r="T150" s="57"/>
    </row>
    <row r="151" spans="1:20" s="2" customFormat="1" ht="12.75">
      <c r="A151" s="20"/>
      <c r="R151" s="57"/>
      <c r="T151" s="57"/>
    </row>
    <row r="152" spans="1:20" s="2" customFormat="1" ht="12.75">
      <c r="A152" s="20"/>
      <c r="R152" s="57"/>
      <c r="T152" s="57"/>
    </row>
    <row r="153" spans="1:20" s="2" customFormat="1" ht="12.75">
      <c r="A153" s="20"/>
      <c r="R153" s="57"/>
      <c r="T153" s="57"/>
    </row>
    <row r="154" spans="1:20" s="2" customFormat="1" ht="12.75">
      <c r="A154" s="20"/>
      <c r="R154" s="57"/>
      <c r="T154" s="57"/>
    </row>
    <row r="155" spans="1:20" s="2" customFormat="1" ht="12.75">
      <c r="A155" s="20"/>
      <c r="R155" s="57"/>
      <c r="T155" s="57"/>
    </row>
    <row r="156" spans="1:20" s="2" customFormat="1" ht="12.75">
      <c r="A156" s="20"/>
      <c r="R156" s="57"/>
      <c r="T156" s="57"/>
    </row>
    <row r="157" spans="1:20" s="2" customFormat="1" ht="12.75">
      <c r="A157" s="20"/>
      <c r="R157" s="57"/>
      <c r="T157" s="57"/>
    </row>
    <row r="158" spans="1:20" s="2" customFormat="1" ht="12.75">
      <c r="A158" s="20"/>
      <c r="R158" s="57"/>
      <c r="T158" s="57"/>
    </row>
    <row r="159" spans="1:20" s="2" customFormat="1" ht="12.75">
      <c r="A159" s="20"/>
      <c r="R159" s="57"/>
      <c r="T159" s="57"/>
    </row>
    <row r="160" spans="1:20" s="2" customFormat="1" ht="12.75">
      <c r="A160" s="20"/>
      <c r="R160" s="57"/>
      <c r="T160" s="57"/>
    </row>
    <row r="161" spans="1:20" s="2" customFormat="1" ht="12.75">
      <c r="A161" s="20"/>
      <c r="R161" s="57"/>
      <c r="T161" s="57"/>
    </row>
    <row r="162" spans="1:20" s="2" customFormat="1" ht="12.75">
      <c r="A162" s="20"/>
      <c r="R162" s="57"/>
      <c r="T162" s="57"/>
    </row>
    <row r="163" spans="1:20" s="2" customFormat="1" ht="12.75">
      <c r="A163" s="20"/>
      <c r="R163" s="57"/>
      <c r="T163" s="57"/>
    </row>
    <row r="164" spans="1:20" s="2" customFormat="1" ht="12.75">
      <c r="A164" s="20"/>
      <c r="R164" s="57"/>
      <c r="T164" s="57"/>
    </row>
    <row r="165" spans="1:20" s="2" customFormat="1" ht="12.75">
      <c r="A165" s="20"/>
      <c r="R165" s="57"/>
      <c r="T165" s="57"/>
    </row>
    <row r="166" spans="1:20" s="2" customFormat="1" ht="12.75">
      <c r="A166" s="20"/>
      <c r="R166" s="57"/>
      <c r="T166" s="57"/>
    </row>
    <row r="167" spans="1:20" s="2" customFormat="1" ht="12.75">
      <c r="A167" s="20"/>
      <c r="R167" s="57"/>
      <c r="T167" s="57"/>
    </row>
    <row r="168" spans="1:20" s="2" customFormat="1" ht="12.75">
      <c r="A168" s="20"/>
      <c r="R168" s="57"/>
      <c r="T168" s="57"/>
    </row>
    <row r="169" spans="1:20" s="2" customFormat="1" ht="12.75">
      <c r="A169" s="20"/>
      <c r="R169" s="57"/>
      <c r="T169" s="57"/>
    </row>
    <row r="170" spans="1:20" s="2" customFormat="1" ht="12.75">
      <c r="A170" s="20"/>
      <c r="R170" s="57"/>
      <c r="T170" s="57"/>
    </row>
    <row r="171" spans="1:20" s="2" customFormat="1" ht="12.75">
      <c r="A171" s="20"/>
      <c r="R171" s="57"/>
      <c r="T171" s="57"/>
    </row>
    <row r="172" spans="1:20" s="2" customFormat="1" ht="12.75">
      <c r="A172" s="20"/>
      <c r="R172" s="57"/>
      <c r="T172" s="57"/>
    </row>
    <row r="173" spans="1:20" s="2" customFormat="1" ht="12.75">
      <c r="A173" s="20"/>
      <c r="R173" s="57"/>
      <c r="T173" s="57"/>
    </row>
    <row r="174" spans="1:20" s="2" customFormat="1" ht="12.75">
      <c r="A174" s="20"/>
      <c r="R174" s="57"/>
      <c r="T174" s="57"/>
    </row>
    <row r="175" spans="1:20" s="2" customFormat="1" ht="12.75">
      <c r="A175" s="20"/>
      <c r="R175" s="57"/>
      <c r="T175" s="57"/>
    </row>
    <row r="176" spans="1:20" s="2" customFormat="1" ht="12.75">
      <c r="A176" s="20"/>
      <c r="R176" s="57"/>
      <c r="T176" s="57"/>
    </row>
    <row r="177" spans="1:20" s="2" customFormat="1" ht="12.75">
      <c r="A177" s="20"/>
      <c r="R177" s="57"/>
      <c r="T177" s="57"/>
    </row>
    <row r="178" spans="1:20" s="2" customFormat="1" ht="12.75">
      <c r="A178" s="20"/>
      <c r="R178" s="57"/>
      <c r="T178" s="57"/>
    </row>
    <row r="179" spans="1:20" s="2" customFormat="1" ht="12.75">
      <c r="A179" s="20"/>
      <c r="R179" s="57"/>
      <c r="T179" s="57"/>
    </row>
    <row r="180" spans="1:20" s="2" customFormat="1" ht="12.75">
      <c r="A180" s="20"/>
      <c r="R180" s="57"/>
      <c r="T180" s="57"/>
    </row>
    <row r="181" spans="1:20" s="2" customFormat="1" ht="12.75">
      <c r="A181" s="20"/>
      <c r="R181" s="57"/>
      <c r="T181" s="57"/>
    </row>
    <row r="182" spans="1:20" s="2" customFormat="1" ht="12.75">
      <c r="A182" s="20"/>
      <c r="R182" s="57"/>
      <c r="T182" s="57"/>
    </row>
    <row r="183" spans="1:20" s="2" customFormat="1" ht="12.75">
      <c r="A183" s="20"/>
      <c r="R183" s="57"/>
      <c r="T183" s="57"/>
    </row>
    <row r="184" spans="1:20" s="2" customFormat="1" ht="12.75">
      <c r="A184" s="20"/>
      <c r="R184" s="57"/>
      <c r="T184" s="57"/>
    </row>
    <row r="185" spans="1:20" s="2" customFormat="1" ht="12.75">
      <c r="A185" s="20"/>
      <c r="R185" s="57"/>
      <c r="T185" s="57"/>
    </row>
    <row r="186" spans="1:20" s="2" customFormat="1" ht="12.75">
      <c r="A186" s="20"/>
      <c r="R186" s="57"/>
      <c r="T186" s="57"/>
    </row>
    <row r="187" spans="1:20" s="2" customFormat="1" ht="12.75">
      <c r="A187" s="20"/>
      <c r="R187" s="57"/>
      <c r="T187" s="57"/>
    </row>
    <row r="188" spans="1:20" s="2" customFormat="1" ht="12.75">
      <c r="A188" s="20"/>
      <c r="R188" s="57"/>
      <c r="T188" s="57"/>
    </row>
    <row r="189" spans="1:20" s="2" customFormat="1" ht="12.75">
      <c r="A189" s="20"/>
      <c r="R189" s="57"/>
      <c r="T189" s="57"/>
    </row>
    <row r="190" spans="1:20" s="2" customFormat="1" ht="12.75">
      <c r="A190" s="20"/>
      <c r="R190" s="57"/>
      <c r="T190" s="57"/>
    </row>
    <row r="191" spans="1:20" s="2" customFormat="1" ht="12.75">
      <c r="A191" s="20"/>
      <c r="R191" s="57"/>
      <c r="T191" s="57"/>
    </row>
    <row r="192" spans="1:20" s="2" customFormat="1" ht="12.75">
      <c r="A192" s="20"/>
      <c r="R192" s="57"/>
      <c r="T192" s="57"/>
    </row>
    <row r="193" spans="1:20" s="2" customFormat="1" ht="12.75">
      <c r="A193" s="20"/>
      <c r="R193" s="57"/>
      <c r="T193" s="57"/>
    </row>
    <row r="194" spans="1:20" s="2" customFormat="1" ht="12.75">
      <c r="A194" s="20"/>
      <c r="R194" s="57"/>
      <c r="T194" s="57"/>
    </row>
    <row r="195" spans="1:20" s="2" customFormat="1" ht="12.75">
      <c r="A195" s="20"/>
      <c r="R195" s="57"/>
      <c r="T195" s="57"/>
    </row>
    <row r="196" spans="1:20" s="2" customFormat="1" ht="12.75">
      <c r="A196" s="20"/>
      <c r="R196" s="57"/>
      <c r="T196" s="57"/>
    </row>
    <row r="197" spans="1:20" s="2" customFormat="1" ht="12.75">
      <c r="A197" s="20"/>
      <c r="R197" s="57"/>
      <c r="T197" s="57"/>
    </row>
    <row r="198" spans="1:20" s="2" customFormat="1" ht="12.75">
      <c r="A198" s="20"/>
      <c r="R198" s="57"/>
      <c r="T198" s="57"/>
    </row>
    <row r="199" spans="1:20" s="2" customFormat="1" ht="12.75">
      <c r="A199" s="20"/>
      <c r="R199" s="57"/>
      <c r="T199" s="57"/>
    </row>
    <row r="200" spans="1:20" s="2" customFormat="1" ht="12.75">
      <c r="A200" s="20"/>
      <c r="R200" s="57"/>
      <c r="T200" s="57"/>
    </row>
    <row r="201" spans="1:20" s="2" customFormat="1" ht="12.75">
      <c r="A201" s="20"/>
      <c r="R201" s="57"/>
      <c r="T201" s="57"/>
    </row>
    <row r="202" spans="1:20" s="2" customFormat="1" ht="12.75">
      <c r="A202" s="20"/>
      <c r="R202" s="57"/>
      <c r="T202" s="57"/>
    </row>
    <row r="203" spans="1:20" s="2" customFormat="1" ht="12.75">
      <c r="A203" s="20"/>
      <c r="R203" s="57"/>
      <c r="T203" s="57"/>
    </row>
    <row r="204" spans="1:20" s="2" customFormat="1" ht="12.75">
      <c r="A204" s="20"/>
      <c r="R204" s="57"/>
      <c r="T204" s="57"/>
    </row>
    <row r="205" spans="1:20" s="2" customFormat="1" ht="12.75">
      <c r="A205" s="20"/>
      <c r="R205" s="57"/>
      <c r="T205" s="57"/>
    </row>
    <row r="206" spans="1:20" s="2" customFormat="1" ht="12.75">
      <c r="A206" s="20"/>
      <c r="R206" s="57"/>
      <c r="T206" s="57"/>
    </row>
    <row r="207" spans="1:20" s="2" customFormat="1" ht="12.75">
      <c r="A207" s="20"/>
      <c r="R207" s="57"/>
      <c r="T207" s="57"/>
    </row>
    <row r="208" spans="1:20" s="2" customFormat="1" ht="12.75">
      <c r="A208" s="20"/>
      <c r="R208" s="57"/>
      <c r="T208" s="57"/>
    </row>
    <row r="209" spans="1:20" s="2" customFormat="1" ht="12.75">
      <c r="A209" s="20"/>
      <c r="R209" s="57"/>
      <c r="T209" s="57"/>
    </row>
    <row r="210" spans="1:20" s="2" customFormat="1" ht="12.75">
      <c r="A210" s="20"/>
      <c r="R210" s="57"/>
      <c r="T210" s="57"/>
    </row>
    <row r="211" spans="1:20" s="2" customFormat="1" ht="12.75">
      <c r="A211" s="20"/>
      <c r="R211" s="57"/>
      <c r="T211" s="57"/>
    </row>
    <row r="212" spans="1:20" s="2" customFormat="1" ht="12.75">
      <c r="A212" s="20"/>
      <c r="R212" s="57"/>
      <c r="T212" s="57"/>
    </row>
    <row r="213" spans="1:20" s="2" customFormat="1" ht="12.75">
      <c r="A213" s="20"/>
      <c r="R213" s="57"/>
      <c r="T213" s="57"/>
    </row>
    <row r="214" spans="1:20" s="2" customFormat="1" ht="12.75">
      <c r="A214" s="20"/>
      <c r="R214" s="57"/>
      <c r="T214" s="57"/>
    </row>
    <row r="215" spans="1:20" s="2" customFormat="1" ht="12.75">
      <c r="A215" s="20"/>
      <c r="R215" s="57"/>
      <c r="T215" s="57"/>
    </row>
    <row r="216" spans="1:20" s="2" customFormat="1" ht="12.75">
      <c r="A216" s="20"/>
      <c r="R216" s="57"/>
      <c r="T216" s="57"/>
    </row>
    <row r="217" spans="1:20" s="2" customFormat="1" ht="12.75">
      <c r="A217" s="20"/>
      <c r="R217" s="57"/>
      <c r="T217" s="57"/>
    </row>
    <row r="218" spans="1:20" s="2" customFormat="1" ht="12.75">
      <c r="A218" s="20"/>
      <c r="R218" s="57"/>
      <c r="T218" s="57"/>
    </row>
    <row r="219" spans="1:20" s="2" customFormat="1" ht="12.75">
      <c r="A219" s="20"/>
      <c r="R219" s="57"/>
      <c r="T219" s="57"/>
    </row>
    <row r="220" spans="1:20" s="2" customFormat="1" ht="12.75">
      <c r="A220" s="20"/>
      <c r="R220" s="57"/>
      <c r="T220" s="57"/>
    </row>
    <row r="221" spans="1:20" s="2" customFormat="1" ht="12.75">
      <c r="A221" s="20"/>
      <c r="R221" s="57"/>
      <c r="T221" s="57"/>
    </row>
    <row r="222" spans="1:20" s="2" customFormat="1" ht="12.75">
      <c r="A222" s="20"/>
      <c r="R222" s="57"/>
      <c r="T222" s="57"/>
    </row>
    <row r="223" spans="1:20" s="2" customFormat="1" ht="12.75">
      <c r="A223" s="20"/>
      <c r="R223" s="57"/>
      <c r="T223" s="57"/>
    </row>
    <row r="224" spans="1:20" s="2" customFormat="1" ht="12.75">
      <c r="A224" s="20"/>
      <c r="R224" s="57"/>
      <c r="T224" s="57"/>
    </row>
    <row r="225" spans="1:20" s="2" customFormat="1" ht="12.75">
      <c r="A225" s="20"/>
      <c r="R225" s="57"/>
      <c r="T225" s="57"/>
    </row>
    <row r="226" spans="1:20" s="2" customFormat="1" ht="12.75">
      <c r="A226" s="20"/>
      <c r="R226" s="57"/>
      <c r="T226" s="57"/>
    </row>
    <row r="227" spans="1:20" s="2" customFormat="1" ht="12.75">
      <c r="A227" s="20"/>
      <c r="R227" s="57"/>
      <c r="T227" s="57"/>
    </row>
    <row r="228" spans="1:20" s="2" customFormat="1" ht="12.75">
      <c r="A228" s="20"/>
      <c r="R228" s="57"/>
      <c r="T228" s="57"/>
    </row>
    <row r="229" spans="1:20" s="2" customFormat="1" ht="12.75">
      <c r="A229" s="20"/>
      <c r="R229" s="57"/>
      <c r="T229" s="57"/>
    </row>
    <row r="230" spans="1:20" s="2" customFormat="1" ht="12.75">
      <c r="A230" s="20"/>
      <c r="R230" s="57"/>
      <c r="T230" s="57"/>
    </row>
    <row r="231" spans="1:20" s="2" customFormat="1" ht="12.75">
      <c r="A231" s="20"/>
      <c r="R231" s="57"/>
      <c r="T231" s="57"/>
    </row>
    <row r="232" spans="1:20" s="2" customFormat="1" ht="12.75">
      <c r="A232" s="20"/>
      <c r="R232" s="57"/>
      <c r="T232" s="57"/>
    </row>
    <row r="233" spans="1:20" s="2" customFormat="1" ht="12.75">
      <c r="A233" s="20"/>
      <c r="R233" s="57"/>
      <c r="T233" s="57"/>
    </row>
    <row r="234" spans="1:20" s="2" customFormat="1" ht="12.75">
      <c r="A234" s="20"/>
      <c r="R234" s="57"/>
      <c r="T234" s="57"/>
    </row>
    <row r="235" spans="1:20" s="2" customFormat="1" ht="12.75">
      <c r="A235" s="20"/>
      <c r="R235" s="57"/>
      <c r="T235" s="57"/>
    </row>
    <row r="236" spans="1:20" s="2" customFormat="1" ht="12.75">
      <c r="A236" s="20"/>
      <c r="R236" s="57"/>
      <c r="T236" s="57"/>
    </row>
    <row r="237" spans="1:20" s="2" customFormat="1" ht="12.75">
      <c r="A237" s="20"/>
      <c r="R237" s="57"/>
      <c r="T237" s="57"/>
    </row>
    <row r="238" spans="1:20" s="2" customFormat="1" ht="12.75">
      <c r="A238" s="20"/>
      <c r="R238" s="57"/>
      <c r="T238" s="57"/>
    </row>
    <row r="239" spans="1:20" s="2" customFormat="1" ht="12.75">
      <c r="A239" s="20"/>
      <c r="R239" s="57"/>
      <c r="T239" s="57"/>
    </row>
    <row r="240" spans="1:20" s="2" customFormat="1" ht="12.75">
      <c r="A240" s="20"/>
      <c r="R240" s="57"/>
      <c r="T240" s="57"/>
    </row>
    <row r="241" spans="1:20" s="2" customFormat="1" ht="12.75">
      <c r="A241" s="20"/>
      <c r="R241" s="57"/>
      <c r="T241" s="57"/>
    </row>
    <row r="242" spans="1:20" s="2" customFormat="1" ht="12.75">
      <c r="A242" s="20"/>
      <c r="R242" s="57"/>
      <c r="T242" s="57"/>
    </row>
    <row r="243" spans="1:20" s="2" customFormat="1" ht="12.75">
      <c r="A243" s="20"/>
      <c r="R243" s="57"/>
      <c r="T243" s="57"/>
    </row>
    <row r="244" spans="1:20" s="2" customFormat="1" ht="12.75">
      <c r="A244" s="20"/>
      <c r="R244" s="57"/>
      <c r="T244" s="57"/>
    </row>
    <row r="245" spans="1:20" s="2" customFormat="1" ht="12.75">
      <c r="A245" s="20"/>
      <c r="R245" s="57"/>
      <c r="T245" s="57"/>
    </row>
    <row r="246" spans="1:20" s="2" customFormat="1" ht="12.75">
      <c r="A246" s="20"/>
      <c r="R246" s="57"/>
      <c r="T246" s="57"/>
    </row>
    <row r="247" spans="1:20" s="2" customFormat="1" ht="12.75">
      <c r="A247" s="20"/>
      <c r="R247" s="57"/>
      <c r="T247" s="57"/>
    </row>
    <row r="248" spans="1:20" s="2" customFormat="1" ht="12.75">
      <c r="A248" s="20"/>
      <c r="R248" s="57"/>
      <c r="T248" s="57"/>
    </row>
    <row r="249" spans="1:20" s="2" customFormat="1" ht="12.75">
      <c r="A249" s="20"/>
      <c r="R249" s="57"/>
      <c r="T249" s="57"/>
    </row>
    <row r="250" spans="1:20" s="2" customFormat="1" ht="12.75">
      <c r="A250" s="20"/>
      <c r="R250" s="57"/>
      <c r="T250" s="57"/>
    </row>
    <row r="251" spans="1:20" s="2" customFormat="1" ht="12.75">
      <c r="A251" s="20"/>
      <c r="R251" s="57"/>
      <c r="T251" s="57"/>
    </row>
    <row r="252" spans="1:20" s="2" customFormat="1" ht="12.75">
      <c r="A252" s="20"/>
      <c r="R252" s="57"/>
      <c r="T252" s="57"/>
    </row>
    <row r="253" spans="1:20" s="2" customFormat="1" ht="12.75">
      <c r="A253" s="20"/>
      <c r="R253" s="57"/>
      <c r="T253" s="57"/>
    </row>
    <row r="254" spans="1:20" s="2" customFormat="1" ht="12.75">
      <c r="A254" s="20"/>
      <c r="R254" s="57"/>
      <c r="T254" s="57"/>
    </row>
    <row r="255" spans="1:20" s="2" customFormat="1" ht="12.75">
      <c r="A255" s="20"/>
      <c r="R255" s="57"/>
      <c r="T255" s="57"/>
    </row>
    <row r="256" spans="1:20" s="2" customFormat="1" ht="12.75">
      <c r="A256" s="20"/>
      <c r="R256" s="57"/>
      <c r="T256" s="57"/>
    </row>
    <row r="257" spans="1:20" s="2" customFormat="1" ht="12.75">
      <c r="A257" s="20"/>
      <c r="R257" s="57"/>
      <c r="T257" s="57"/>
    </row>
    <row r="258" spans="1:20" s="2" customFormat="1" ht="12.75">
      <c r="A258" s="20"/>
      <c r="R258" s="57"/>
      <c r="T258" s="57"/>
    </row>
    <row r="259" spans="1:20" s="2" customFormat="1" ht="12.75">
      <c r="A259" s="20"/>
      <c r="R259" s="57"/>
      <c r="T259" s="57"/>
    </row>
    <row r="260" spans="1:20" s="2" customFormat="1" ht="12.75">
      <c r="A260" s="20"/>
      <c r="R260" s="57"/>
      <c r="T260" s="57"/>
    </row>
    <row r="261" spans="1:20" s="2" customFormat="1" ht="12.75">
      <c r="A261" s="20"/>
      <c r="R261" s="57"/>
      <c r="T261" s="57"/>
    </row>
    <row r="262" spans="1:20" s="2" customFormat="1" ht="12.75">
      <c r="A262" s="20"/>
      <c r="R262" s="57"/>
      <c r="T262" s="57"/>
    </row>
    <row r="263" spans="1:20" s="2" customFormat="1" ht="12.75">
      <c r="A263" s="20"/>
      <c r="R263" s="57"/>
      <c r="T263" s="57"/>
    </row>
    <row r="264" spans="1:20" s="2" customFormat="1" ht="12.75">
      <c r="A264" s="20"/>
      <c r="R264" s="57"/>
      <c r="T264" s="57"/>
    </row>
    <row r="265" spans="1:20" s="2" customFormat="1" ht="12.75">
      <c r="A265" s="20"/>
      <c r="R265" s="57"/>
      <c r="T265" s="57"/>
    </row>
    <row r="266" spans="1:20" s="2" customFormat="1" ht="12.75">
      <c r="A266" s="20"/>
      <c r="R266" s="57"/>
      <c r="T266" s="57"/>
    </row>
    <row r="267" spans="1:20" s="2" customFormat="1" ht="12.75">
      <c r="A267" s="20"/>
      <c r="R267" s="57"/>
      <c r="T267" s="57"/>
    </row>
    <row r="268" spans="1:20" s="2" customFormat="1" ht="12.75">
      <c r="A268" s="20"/>
      <c r="R268" s="57"/>
      <c r="T268" s="57"/>
    </row>
    <row r="269" spans="1:20" s="2" customFormat="1" ht="12.75">
      <c r="A269" s="20"/>
      <c r="R269" s="57"/>
      <c r="T269" s="57"/>
    </row>
    <row r="270" spans="1:20" s="2" customFormat="1" ht="12.75">
      <c r="A270" s="20"/>
      <c r="R270" s="57"/>
      <c r="T270" s="57"/>
    </row>
    <row r="271" spans="1:20" s="2" customFormat="1" ht="12.75">
      <c r="A271" s="20"/>
      <c r="R271" s="57"/>
      <c r="T271" s="57"/>
    </row>
    <row r="272" spans="1:20" s="2" customFormat="1" ht="12.75">
      <c r="A272" s="20"/>
      <c r="R272" s="57"/>
      <c r="T272" s="57"/>
    </row>
    <row r="273" spans="1:20" s="2" customFormat="1" ht="12.75">
      <c r="A273" s="20"/>
      <c r="R273" s="57"/>
      <c r="T273" s="57"/>
    </row>
    <row r="274" spans="1:20" s="2" customFormat="1" ht="12.75">
      <c r="A274" s="20"/>
      <c r="R274" s="57"/>
      <c r="T274" s="57"/>
    </row>
    <row r="275" spans="1:20" s="2" customFormat="1" ht="12.75">
      <c r="A275" s="20"/>
      <c r="R275" s="57"/>
      <c r="T275" s="57"/>
    </row>
    <row r="276" spans="1:20" s="2" customFormat="1" ht="12.75">
      <c r="A276" s="20"/>
      <c r="R276" s="57"/>
      <c r="T276" s="57"/>
    </row>
    <row r="277" spans="1:20" s="2" customFormat="1" ht="12.75">
      <c r="A277" s="20"/>
      <c r="R277" s="57"/>
      <c r="T277" s="57"/>
    </row>
    <row r="278" spans="1:20" s="2" customFormat="1" ht="12.75">
      <c r="A278" s="20"/>
      <c r="R278" s="57"/>
      <c r="T278" s="57"/>
    </row>
    <row r="279" spans="1:20" s="2" customFormat="1" ht="12.75">
      <c r="A279" s="20"/>
      <c r="R279" s="57"/>
      <c r="T279" s="57"/>
    </row>
    <row r="280" spans="1:20" s="2" customFormat="1" ht="12.75">
      <c r="A280" s="20"/>
      <c r="R280" s="57"/>
      <c r="T280" s="57"/>
    </row>
    <row r="281" spans="1:20" s="2" customFormat="1" ht="12.75">
      <c r="A281" s="20"/>
      <c r="R281" s="57"/>
      <c r="T281" s="57"/>
    </row>
    <row r="282" spans="1:20" s="2" customFormat="1" ht="12.75">
      <c r="A282" s="20"/>
      <c r="R282" s="57"/>
      <c r="T282" s="57"/>
    </row>
    <row r="283" spans="1:20" s="2" customFormat="1" ht="12.75">
      <c r="A283" s="20"/>
      <c r="R283" s="57"/>
      <c r="T283" s="57"/>
    </row>
    <row r="284" spans="1:20" s="2" customFormat="1" ht="12.75">
      <c r="A284" s="20"/>
      <c r="R284" s="57"/>
      <c r="T284" s="57"/>
    </row>
    <row r="285" spans="1:20" s="2" customFormat="1" ht="12.75">
      <c r="A285" s="20"/>
      <c r="R285" s="57"/>
      <c r="T285" s="57"/>
    </row>
    <row r="286" spans="1:20" s="2" customFormat="1" ht="12.75">
      <c r="A286" s="20"/>
      <c r="R286" s="57"/>
      <c r="T286" s="57"/>
    </row>
    <row r="287" spans="1:20" s="2" customFormat="1" ht="12.75">
      <c r="A287" s="20"/>
      <c r="R287" s="57"/>
      <c r="T287" s="57"/>
    </row>
    <row r="288" spans="1:20" s="2" customFormat="1" ht="12.75">
      <c r="A288" s="20"/>
      <c r="R288" s="57"/>
      <c r="T288" s="57"/>
    </row>
    <row r="289" spans="1:20" s="2" customFormat="1" ht="12.75">
      <c r="A289" s="20"/>
      <c r="R289" s="57"/>
      <c r="T289" s="57"/>
    </row>
    <row r="290" spans="1:20" s="2" customFormat="1" ht="12.75">
      <c r="A290" s="20"/>
      <c r="R290" s="57"/>
      <c r="T290" s="57"/>
    </row>
    <row r="291" spans="1:20" s="2" customFormat="1" ht="12.75">
      <c r="A291" s="20"/>
      <c r="R291" s="57"/>
      <c r="T291" s="57"/>
    </row>
    <row r="292" spans="1:20" s="2" customFormat="1" ht="12.75">
      <c r="A292" s="20"/>
      <c r="R292" s="57"/>
      <c r="T292" s="57"/>
    </row>
    <row r="293" spans="1:20" s="2" customFormat="1" ht="12.75">
      <c r="A293" s="20"/>
      <c r="R293" s="57"/>
      <c r="T293" s="57"/>
    </row>
    <row r="294" spans="1:20" s="2" customFormat="1" ht="12.75">
      <c r="A294" s="20"/>
      <c r="R294" s="57"/>
      <c r="T294" s="57"/>
    </row>
    <row r="295" spans="1:20" s="2" customFormat="1" ht="12.75">
      <c r="A295" s="20"/>
      <c r="R295" s="57"/>
      <c r="T295" s="57"/>
    </row>
    <row r="296" spans="1:20" s="2" customFormat="1" ht="12.75">
      <c r="A296" s="20"/>
      <c r="R296" s="57"/>
      <c r="T296" s="57"/>
    </row>
    <row r="297" spans="1:20" s="2" customFormat="1" ht="12.75">
      <c r="A297" s="20"/>
      <c r="R297" s="57"/>
      <c r="T297" s="57"/>
    </row>
    <row r="298" spans="1:20" s="2" customFormat="1" ht="12.75">
      <c r="A298" s="20"/>
      <c r="R298" s="57"/>
      <c r="T298" s="57"/>
    </row>
    <row r="299" spans="1:20" s="2" customFormat="1" ht="12.75">
      <c r="A299" s="20"/>
      <c r="R299" s="57"/>
      <c r="T299" s="57"/>
    </row>
    <row r="300" spans="1:20" s="2" customFormat="1" ht="12.75">
      <c r="A300" s="20"/>
      <c r="R300" s="57"/>
      <c r="T300" s="57"/>
    </row>
    <row r="301" spans="1:20" s="2" customFormat="1" ht="12.75">
      <c r="A301" s="20"/>
      <c r="R301" s="57"/>
      <c r="T301" s="57"/>
    </row>
    <row r="302" spans="1:20" s="2" customFormat="1" ht="12.75">
      <c r="A302" s="20"/>
      <c r="R302" s="57"/>
      <c r="T302" s="57"/>
    </row>
    <row r="303" spans="1:20" s="2" customFormat="1" ht="12.75">
      <c r="A303" s="20"/>
      <c r="R303" s="57"/>
      <c r="T303" s="57"/>
    </row>
    <row r="304" spans="1:20" s="2" customFormat="1" ht="12.75">
      <c r="A304" s="20"/>
      <c r="R304" s="57"/>
      <c r="T304" s="57"/>
    </row>
    <row r="305" spans="1:20" s="2" customFormat="1" ht="12.75">
      <c r="A305" s="20"/>
      <c r="R305" s="57"/>
      <c r="T305" s="57"/>
    </row>
    <row r="306" spans="1:20" s="2" customFormat="1" ht="12.75">
      <c r="A306" s="20"/>
      <c r="R306" s="57"/>
      <c r="T306" s="57"/>
    </row>
    <row r="307" spans="1:20" s="2" customFormat="1" ht="12.75">
      <c r="A307" s="20"/>
      <c r="R307" s="57"/>
      <c r="T307" s="57"/>
    </row>
    <row r="308" spans="1:20" s="2" customFormat="1" ht="12.75">
      <c r="A308" s="20"/>
      <c r="R308" s="57"/>
      <c r="T308" s="57"/>
    </row>
    <row r="309" spans="1:20" s="2" customFormat="1" ht="12.75">
      <c r="A309" s="20"/>
      <c r="R309" s="57"/>
      <c r="T309" s="57"/>
    </row>
    <row r="310" spans="1:20" s="2" customFormat="1" ht="12.75">
      <c r="A310" s="20"/>
      <c r="R310" s="57"/>
      <c r="T310" s="57"/>
    </row>
    <row r="311" spans="1:20" s="2" customFormat="1" ht="12.75">
      <c r="A311" s="20"/>
      <c r="R311" s="57"/>
      <c r="T311" s="57"/>
    </row>
    <row r="312" spans="1:20" s="2" customFormat="1" ht="12.75">
      <c r="A312" s="20"/>
      <c r="R312" s="57"/>
      <c r="T312" s="57"/>
    </row>
    <row r="313" spans="1:20" s="2" customFormat="1" ht="12.75">
      <c r="A313" s="20"/>
      <c r="R313" s="57"/>
      <c r="T313" s="57"/>
    </row>
    <row r="314" spans="1:20" s="2" customFormat="1" ht="12.75">
      <c r="A314" s="20"/>
      <c r="R314" s="57"/>
      <c r="T314" s="57"/>
    </row>
    <row r="315" spans="1:20" s="2" customFormat="1" ht="12.75">
      <c r="A315" s="20"/>
      <c r="R315" s="57"/>
      <c r="T315" s="57"/>
    </row>
    <row r="316" spans="1:20" s="2" customFormat="1" ht="12.75">
      <c r="A316" s="20"/>
      <c r="R316" s="57"/>
      <c r="T316" s="57"/>
    </row>
    <row r="317" spans="1:20" s="2" customFormat="1" ht="12.75">
      <c r="A317" s="20"/>
      <c r="R317" s="57"/>
      <c r="T317" s="57"/>
    </row>
    <row r="318" spans="1:20" s="2" customFormat="1" ht="12.75">
      <c r="A318" s="20"/>
      <c r="R318" s="57"/>
      <c r="T318" s="57"/>
    </row>
    <row r="319" spans="1:20" s="2" customFormat="1" ht="12.75">
      <c r="A319" s="20"/>
      <c r="R319" s="57"/>
      <c r="T319" s="57"/>
    </row>
    <row r="320" spans="1:20" s="2" customFormat="1" ht="12.75">
      <c r="A320" s="20"/>
      <c r="R320" s="57"/>
      <c r="T320" s="57"/>
    </row>
    <row r="321" spans="1:20" s="2" customFormat="1" ht="12.75">
      <c r="A321" s="20"/>
      <c r="R321" s="57"/>
      <c r="T321" s="57"/>
    </row>
    <row r="322" spans="1:20" s="2" customFormat="1" ht="12.75">
      <c r="A322" s="20"/>
      <c r="R322" s="57"/>
      <c r="T322" s="57"/>
    </row>
    <row r="323" spans="1:20" s="2" customFormat="1" ht="12.75">
      <c r="A323" s="20"/>
      <c r="R323" s="57"/>
      <c r="T323" s="57"/>
    </row>
    <row r="324" spans="1:20" s="2" customFormat="1" ht="12.75">
      <c r="A324" s="20"/>
      <c r="R324" s="57"/>
      <c r="T324" s="57"/>
    </row>
    <row r="325" spans="1:20" s="2" customFormat="1" ht="12.75">
      <c r="A325" s="20"/>
      <c r="R325" s="57"/>
      <c r="T325" s="57"/>
    </row>
    <row r="326" spans="1:20" s="2" customFormat="1" ht="12.75">
      <c r="A326" s="20"/>
      <c r="R326" s="57"/>
      <c r="T326" s="57"/>
    </row>
    <row r="327" spans="1:20" s="2" customFormat="1" ht="12.75">
      <c r="A327" s="20"/>
      <c r="R327" s="57"/>
      <c r="T327" s="57"/>
    </row>
    <row r="328" spans="1:20" s="2" customFormat="1" ht="12.75">
      <c r="A328" s="20"/>
      <c r="R328" s="57"/>
      <c r="T328" s="57"/>
    </row>
    <row r="329" spans="1:20" s="2" customFormat="1" ht="12.75">
      <c r="A329" s="20"/>
      <c r="R329" s="57"/>
      <c r="T329" s="57"/>
    </row>
    <row r="330" spans="1:20" s="2" customFormat="1" ht="12.75">
      <c r="A330" s="20"/>
      <c r="R330" s="57"/>
      <c r="T330" s="57"/>
    </row>
    <row r="331" spans="1:20" s="2" customFormat="1" ht="12.75">
      <c r="A331" s="20"/>
      <c r="R331" s="57"/>
      <c r="T331" s="57"/>
    </row>
    <row r="332" spans="1:20" s="2" customFormat="1" ht="12.75">
      <c r="A332" s="20"/>
      <c r="R332" s="57"/>
      <c r="T332" s="57"/>
    </row>
    <row r="333" spans="1:20" s="2" customFormat="1" ht="12.75">
      <c r="A333" s="20"/>
      <c r="R333" s="57"/>
      <c r="T333" s="57"/>
    </row>
    <row r="334" spans="1:20" s="2" customFormat="1" ht="12.75">
      <c r="A334" s="20"/>
      <c r="R334" s="57"/>
      <c r="T334" s="57"/>
    </row>
    <row r="335" spans="1:20" s="2" customFormat="1" ht="12.75">
      <c r="A335" s="20"/>
      <c r="R335" s="57"/>
      <c r="T335" s="57"/>
    </row>
    <row r="336" spans="1:20" s="2" customFormat="1" ht="12.75">
      <c r="A336" s="20"/>
      <c r="R336" s="57"/>
      <c r="T336" s="57"/>
    </row>
    <row r="337" spans="1:20" s="2" customFormat="1" ht="12.75">
      <c r="A337" s="20"/>
      <c r="R337" s="57"/>
      <c r="T337" s="57"/>
    </row>
    <row r="338" spans="1:20" s="2" customFormat="1" ht="12.75">
      <c r="A338" s="20"/>
      <c r="R338" s="57"/>
      <c r="T338" s="57"/>
    </row>
    <row r="339" spans="1:20" s="2" customFormat="1" ht="12.75">
      <c r="A339" s="20"/>
      <c r="R339" s="57"/>
      <c r="T339" s="57"/>
    </row>
    <row r="340" spans="1:20" s="2" customFormat="1" ht="12.75">
      <c r="A340" s="20"/>
      <c r="R340" s="57"/>
      <c r="T340" s="57"/>
    </row>
    <row r="341" spans="1:20" s="2" customFormat="1" ht="12.75">
      <c r="A341" s="20"/>
      <c r="R341" s="57"/>
      <c r="T341" s="57"/>
    </row>
    <row r="342" spans="1:20" s="2" customFormat="1" ht="12.75">
      <c r="A342" s="20"/>
      <c r="R342" s="57"/>
      <c r="T342" s="57"/>
    </row>
    <row r="343" spans="1:20" s="2" customFormat="1" ht="12.75">
      <c r="A343" s="20"/>
      <c r="R343" s="57"/>
      <c r="T343" s="57"/>
    </row>
    <row r="344" spans="1:20" s="2" customFormat="1" ht="12.75">
      <c r="A344" s="20"/>
      <c r="R344" s="57"/>
      <c r="T344" s="57"/>
    </row>
    <row r="345" spans="1:20" s="2" customFormat="1" ht="12.75">
      <c r="A345" s="20"/>
      <c r="R345" s="57"/>
      <c r="T345" s="57"/>
    </row>
    <row r="346" spans="1:20" s="2" customFormat="1" ht="12.75">
      <c r="A346" s="20"/>
      <c r="R346" s="57"/>
      <c r="T346" s="57"/>
    </row>
    <row r="347" spans="1:20" s="2" customFormat="1" ht="12.75">
      <c r="A347" s="20"/>
      <c r="R347" s="57"/>
      <c r="T347" s="57"/>
    </row>
    <row r="348" spans="1:20" s="2" customFormat="1" ht="12.75">
      <c r="A348" s="20"/>
      <c r="R348" s="57"/>
      <c r="T348" s="57"/>
    </row>
    <row r="349" spans="1:20" s="2" customFormat="1" ht="12.75">
      <c r="A349" s="20"/>
      <c r="R349" s="57"/>
      <c r="T349" s="57"/>
    </row>
    <row r="350" spans="1:20" s="2" customFormat="1" ht="12.75">
      <c r="A350" s="20"/>
      <c r="R350" s="57"/>
      <c r="T350" s="57"/>
    </row>
    <row r="351" spans="1:20" s="2" customFormat="1" ht="12.75">
      <c r="A351" s="20"/>
      <c r="R351" s="57"/>
      <c r="T351" s="57"/>
    </row>
    <row r="352" spans="1:20" s="2" customFormat="1" ht="12.75">
      <c r="A352" s="20"/>
      <c r="R352" s="57"/>
      <c r="T352" s="57"/>
    </row>
    <row r="353" spans="1:20" s="2" customFormat="1" ht="12.75">
      <c r="A353" s="20"/>
      <c r="R353" s="57"/>
      <c r="T353" s="57"/>
    </row>
    <row r="354" spans="1:20" s="2" customFormat="1" ht="12.75">
      <c r="A354" s="20"/>
      <c r="R354" s="57"/>
      <c r="T354" s="57"/>
    </row>
    <row r="355" spans="1:20" s="2" customFormat="1" ht="12.75">
      <c r="A355" s="20"/>
      <c r="R355" s="57"/>
      <c r="T355" s="57"/>
    </row>
    <row r="356" spans="1:20" s="2" customFormat="1" ht="12.75">
      <c r="A356" s="20"/>
      <c r="R356" s="57"/>
      <c r="T356" s="57"/>
    </row>
    <row r="357" spans="1:20" s="2" customFormat="1" ht="12.75">
      <c r="A357" s="20"/>
      <c r="R357" s="57"/>
      <c r="T357" s="57"/>
    </row>
    <row r="358" spans="1:20" s="2" customFormat="1" ht="12.75">
      <c r="A358" s="20"/>
      <c r="R358" s="57"/>
      <c r="T358" s="57"/>
    </row>
    <row r="359" spans="1:20" s="2" customFormat="1" ht="12.75">
      <c r="A359" s="20"/>
      <c r="R359" s="57"/>
      <c r="T359" s="57"/>
    </row>
    <row r="360" spans="1:20" s="2" customFormat="1" ht="12.75">
      <c r="A360" s="20"/>
      <c r="R360" s="57"/>
      <c r="T360" s="57"/>
    </row>
    <row r="361" spans="1:20" s="2" customFormat="1" ht="12.75">
      <c r="A361" s="20"/>
      <c r="R361" s="57"/>
      <c r="T361" s="57"/>
    </row>
    <row r="362" spans="1:20" s="2" customFormat="1" ht="12.75">
      <c r="A362" s="20"/>
      <c r="R362" s="57"/>
      <c r="T362" s="57"/>
    </row>
    <row r="363" spans="1:20" s="2" customFormat="1" ht="12.75">
      <c r="A363" s="20"/>
      <c r="R363" s="57"/>
      <c r="T363" s="57"/>
    </row>
    <row r="364" spans="1:20" s="2" customFormat="1" ht="12.75">
      <c r="A364" s="20"/>
      <c r="R364" s="57"/>
      <c r="T364" s="57"/>
    </row>
    <row r="365" spans="1:20" s="2" customFormat="1" ht="12.75">
      <c r="A365" s="20"/>
      <c r="R365" s="57"/>
      <c r="T365" s="57"/>
    </row>
    <row r="366" spans="1:20" s="2" customFormat="1" ht="12.75">
      <c r="A366" s="20"/>
      <c r="R366" s="57"/>
      <c r="T366" s="57"/>
    </row>
    <row r="367" spans="1:20" s="2" customFormat="1" ht="12.75">
      <c r="A367" s="20"/>
      <c r="R367" s="57"/>
      <c r="T367" s="57"/>
    </row>
    <row r="368" spans="1:20" s="2" customFormat="1" ht="12.75">
      <c r="A368" s="20"/>
      <c r="R368" s="57"/>
      <c r="T368" s="57"/>
    </row>
    <row r="369" spans="1:20" s="2" customFormat="1" ht="12.75">
      <c r="A369" s="20"/>
      <c r="R369" s="57"/>
      <c r="T369" s="57"/>
    </row>
    <row r="370" spans="1:20" s="2" customFormat="1" ht="12.75">
      <c r="A370" s="20"/>
      <c r="R370" s="57"/>
      <c r="T370" s="57"/>
    </row>
    <row r="371" spans="1:20" s="2" customFormat="1" ht="12.75">
      <c r="A371" s="20"/>
      <c r="R371" s="57"/>
      <c r="T371" s="57"/>
    </row>
    <row r="372" spans="1:20" s="2" customFormat="1" ht="12.75">
      <c r="A372" s="20"/>
      <c r="R372" s="57"/>
      <c r="T372" s="57"/>
    </row>
    <row r="373" spans="1:20" s="2" customFormat="1" ht="12.75">
      <c r="A373" s="20"/>
      <c r="R373" s="57"/>
      <c r="T373" s="57"/>
    </row>
    <row r="374" spans="1:20" s="2" customFormat="1" ht="12.75">
      <c r="A374" s="20"/>
      <c r="R374" s="57"/>
      <c r="T374" s="57"/>
    </row>
    <row r="375" spans="1:20" s="2" customFormat="1" ht="12.75">
      <c r="A375" s="20"/>
      <c r="R375" s="57"/>
      <c r="T375" s="57"/>
    </row>
    <row r="376" spans="1:20" s="2" customFormat="1" ht="12.75">
      <c r="A376" s="20"/>
      <c r="R376" s="57"/>
      <c r="T376" s="57"/>
    </row>
    <row r="377" spans="1:20" s="2" customFormat="1" ht="12.75">
      <c r="A377" s="20"/>
      <c r="R377" s="57"/>
      <c r="T377" s="57"/>
    </row>
    <row r="378" spans="1:20" s="2" customFormat="1" ht="12.75">
      <c r="A378" s="20"/>
      <c r="R378" s="57"/>
      <c r="T378" s="57"/>
    </row>
    <row r="379" spans="1:20" s="2" customFormat="1" ht="12.75">
      <c r="A379" s="20"/>
      <c r="R379" s="57"/>
      <c r="T379" s="57"/>
    </row>
    <row r="380" spans="1:20" s="2" customFormat="1" ht="12.75">
      <c r="A380" s="20"/>
      <c r="R380" s="57"/>
      <c r="T380" s="57"/>
    </row>
    <row r="381" spans="1:20" s="2" customFormat="1" ht="12.75">
      <c r="A381" s="20"/>
      <c r="R381" s="57"/>
      <c r="T381" s="57"/>
    </row>
    <row r="382" spans="1:20" s="2" customFormat="1" ht="12.75">
      <c r="A382" s="20"/>
      <c r="R382" s="57"/>
      <c r="T382" s="57"/>
    </row>
    <row r="383" spans="1:20" s="2" customFormat="1" ht="12.75">
      <c r="A383" s="20"/>
      <c r="R383" s="57"/>
      <c r="T383" s="57"/>
    </row>
    <row r="384" spans="1:20" s="2" customFormat="1" ht="12.75">
      <c r="A384" s="20"/>
      <c r="R384" s="57"/>
      <c r="T384" s="57"/>
    </row>
    <row r="385" spans="1:20" s="2" customFormat="1" ht="12.75">
      <c r="A385" s="20"/>
      <c r="R385" s="57"/>
      <c r="T385" s="57"/>
    </row>
    <row r="386" spans="1:20" s="2" customFormat="1" ht="12.75">
      <c r="A386" s="20"/>
      <c r="R386" s="57"/>
      <c r="T386" s="57"/>
    </row>
    <row r="387" spans="1:20" s="2" customFormat="1" ht="12.75">
      <c r="A387" s="20"/>
      <c r="R387" s="57"/>
      <c r="T387" s="57"/>
    </row>
    <row r="388" spans="1:20" s="2" customFormat="1" ht="12.75">
      <c r="A388" s="20"/>
      <c r="R388" s="57"/>
      <c r="T388" s="57"/>
    </row>
    <row r="389" spans="1:20" s="2" customFormat="1" ht="12.75">
      <c r="A389" s="20"/>
      <c r="R389" s="57"/>
      <c r="T389" s="57"/>
    </row>
    <row r="390" spans="1:20" s="2" customFormat="1" ht="12.75">
      <c r="A390" s="20"/>
      <c r="R390" s="57"/>
      <c r="T390" s="57"/>
    </row>
    <row r="391" spans="1:20" s="2" customFormat="1" ht="12.75">
      <c r="A391" s="20"/>
      <c r="R391" s="57"/>
      <c r="T391" s="57"/>
    </row>
    <row r="392" spans="1:20" s="2" customFormat="1" ht="12.75">
      <c r="A392" s="20"/>
      <c r="R392" s="57"/>
      <c r="T392" s="57"/>
    </row>
    <row r="393" spans="1:20" s="2" customFormat="1" ht="12.75">
      <c r="A393" s="20"/>
      <c r="R393" s="57"/>
      <c r="T393" s="57"/>
    </row>
    <row r="394" spans="1:20" s="2" customFormat="1" ht="12.75">
      <c r="A394" s="20"/>
      <c r="R394" s="57"/>
      <c r="T394" s="57"/>
    </row>
    <row r="395" spans="1:20" s="2" customFormat="1" ht="12.75">
      <c r="A395" s="20"/>
      <c r="R395" s="57"/>
      <c r="T395" s="57"/>
    </row>
    <row r="396" spans="1:20" s="2" customFormat="1" ht="12.75">
      <c r="A396" s="20"/>
      <c r="R396" s="57"/>
      <c r="T396" s="57"/>
    </row>
    <row r="397" spans="1:20" s="2" customFormat="1" ht="12.75">
      <c r="A397" s="20"/>
      <c r="R397" s="57"/>
      <c r="T397" s="57"/>
    </row>
    <row r="398" spans="1:20" s="2" customFormat="1" ht="12.75">
      <c r="A398" s="20"/>
      <c r="R398" s="57"/>
      <c r="T398" s="57"/>
    </row>
    <row r="399" spans="1:20" s="2" customFormat="1" ht="12.75">
      <c r="A399" s="20"/>
      <c r="R399" s="57"/>
      <c r="T399" s="57"/>
    </row>
    <row r="400" spans="1:20" s="2" customFormat="1" ht="12.75">
      <c r="A400" s="20"/>
      <c r="R400" s="57"/>
      <c r="T400" s="57"/>
    </row>
    <row r="401" spans="1:20" s="2" customFormat="1" ht="12.75">
      <c r="A401" s="20"/>
      <c r="R401" s="57"/>
      <c r="T401" s="57"/>
    </row>
    <row r="402" spans="1:20" s="2" customFormat="1" ht="12.75">
      <c r="A402" s="20"/>
      <c r="R402" s="57"/>
      <c r="T402" s="57"/>
    </row>
    <row r="403" spans="1:20" s="2" customFormat="1" ht="12.75">
      <c r="A403" s="20"/>
      <c r="R403" s="57"/>
      <c r="T403" s="57"/>
    </row>
    <row r="404" spans="1:20" s="2" customFormat="1" ht="12.75">
      <c r="A404" s="20"/>
      <c r="R404" s="57"/>
      <c r="T404" s="57"/>
    </row>
    <row r="405" spans="1:20" s="2" customFormat="1" ht="12.75">
      <c r="A405" s="20"/>
      <c r="R405" s="57"/>
      <c r="T405" s="57"/>
    </row>
    <row r="406" spans="1:20" s="2" customFormat="1" ht="12.75">
      <c r="A406" s="20"/>
      <c r="R406" s="57"/>
      <c r="T406" s="57"/>
    </row>
    <row r="407" spans="1:20" s="2" customFormat="1" ht="12.75">
      <c r="A407" s="20"/>
      <c r="R407" s="57"/>
      <c r="T407" s="57"/>
    </row>
    <row r="408" spans="1:20" s="2" customFormat="1" ht="12.75">
      <c r="A408" s="20"/>
      <c r="R408" s="57"/>
      <c r="T408" s="57"/>
    </row>
    <row r="409" spans="1:20" s="2" customFormat="1" ht="12.75">
      <c r="A409" s="20"/>
      <c r="R409" s="57"/>
      <c r="T409" s="57"/>
    </row>
    <row r="410" spans="1:20" s="2" customFormat="1" ht="12.75">
      <c r="A410" s="20"/>
      <c r="R410" s="57"/>
      <c r="T410" s="57"/>
    </row>
    <row r="411" spans="1:20" s="2" customFormat="1" ht="12.75">
      <c r="A411" s="20"/>
      <c r="R411" s="57"/>
      <c r="T411" s="57"/>
    </row>
    <row r="412" spans="1:20" s="2" customFormat="1" ht="12.75">
      <c r="A412" s="20"/>
      <c r="R412" s="57"/>
      <c r="T412" s="57"/>
    </row>
    <row r="413" spans="1:20" s="2" customFormat="1" ht="12.75">
      <c r="A413" s="20"/>
      <c r="R413" s="57"/>
      <c r="T413" s="57"/>
    </row>
    <row r="414" spans="1:20" s="2" customFormat="1" ht="12.75">
      <c r="A414" s="20"/>
      <c r="R414" s="57"/>
      <c r="T414" s="57"/>
    </row>
    <row r="415" spans="1:20" s="2" customFormat="1" ht="12.75">
      <c r="A415" s="20"/>
      <c r="R415" s="57"/>
      <c r="T415" s="57"/>
    </row>
    <row r="416" spans="1:20" s="2" customFormat="1" ht="12.75">
      <c r="A416" s="20"/>
      <c r="R416" s="57"/>
      <c r="T416" s="57"/>
    </row>
    <row r="417" spans="1:20" s="2" customFormat="1" ht="12.75">
      <c r="A417" s="20"/>
      <c r="R417" s="57"/>
      <c r="T417" s="57"/>
    </row>
    <row r="418" spans="1:20" s="2" customFormat="1" ht="12.75">
      <c r="A418" s="20"/>
      <c r="R418" s="57"/>
      <c r="T418" s="57"/>
    </row>
    <row r="419" spans="1:20" s="2" customFormat="1" ht="12.75">
      <c r="A419" s="20"/>
      <c r="R419" s="57"/>
      <c r="T419" s="57"/>
    </row>
    <row r="420" spans="1:20" s="2" customFormat="1" ht="12.75">
      <c r="A420" s="20"/>
      <c r="R420" s="57"/>
      <c r="T420" s="57"/>
    </row>
    <row r="421" spans="1:20" s="2" customFormat="1" ht="12.75">
      <c r="A421" s="20"/>
      <c r="R421" s="57"/>
      <c r="T421" s="57"/>
    </row>
    <row r="422" spans="1:20" s="2" customFormat="1" ht="12.75">
      <c r="A422" s="20"/>
      <c r="R422" s="57"/>
      <c r="T422" s="57"/>
    </row>
    <row r="423" spans="1:20" s="2" customFormat="1" ht="12.75">
      <c r="A423" s="20"/>
      <c r="R423" s="57"/>
      <c r="T423" s="57"/>
    </row>
    <row r="424" spans="1:20" s="2" customFormat="1" ht="12.75">
      <c r="A424" s="20"/>
      <c r="R424" s="57"/>
      <c r="T424" s="57"/>
    </row>
    <row r="425" spans="1:20" s="2" customFormat="1" ht="12.75">
      <c r="A425" s="20"/>
      <c r="R425" s="57"/>
      <c r="T425" s="57"/>
    </row>
    <row r="426" spans="1:20" s="2" customFormat="1" ht="12.75">
      <c r="A426" s="20"/>
      <c r="R426" s="57"/>
      <c r="T426" s="57"/>
    </row>
    <row r="427" spans="1:20" s="2" customFormat="1" ht="12.75">
      <c r="A427" s="20"/>
      <c r="R427" s="57"/>
      <c r="T427" s="57"/>
    </row>
    <row r="428" spans="1:20" s="2" customFormat="1" ht="12.75">
      <c r="A428" s="20"/>
      <c r="R428" s="57"/>
      <c r="T428" s="57"/>
    </row>
    <row r="429" spans="1:20" s="2" customFormat="1" ht="12.75">
      <c r="A429" s="20"/>
      <c r="R429" s="57"/>
      <c r="T429" s="57"/>
    </row>
    <row r="430" spans="1:20" s="2" customFormat="1" ht="12.75">
      <c r="A430" s="20"/>
      <c r="R430" s="57"/>
      <c r="T430" s="57"/>
    </row>
    <row r="431" spans="1:20" s="2" customFormat="1" ht="12.75">
      <c r="A431" s="20"/>
      <c r="R431" s="57"/>
      <c r="T431" s="57"/>
    </row>
    <row r="432" spans="1:20" s="2" customFormat="1" ht="12.75">
      <c r="A432" s="20"/>
      <c r="R432" s="57"/>
      <c r="T432" s="57"/>
    </row>
    <row r="433" spans="1:20" s="2" customFormat="1" ht="12.75">
      <c r="A433" s="20"/>
      <c r="R433" s="57"/>
      <c r="T433" s="57"/>
    </row>
    <row r="434" spans="1:20" s="2" customFormat="1" ht="12.75">
      <c r="A434" s="20"/>
      <c r="R434" s="57"/>
      <c r="T434" s="57"/>
    </row>
    <row r="435" spans="1:20" s="2" customFormat="1" ht="12.75">
      <c r="A435" s="20"/>
      <c r="R435" s="57"/>
      <c r="T435" s="57"/>
    </row>
    <row r="436" spans="1:20" s="2" customFormat="1" ht="12.75">
      <c r="A436" s="20"/>
      <c r="R436" s="57"/>
      <c r="T436" s="57"/>
    </row>
    <row r="437" spans="1:20" s="2" customFormat="1" ht="12.75">
      <c r="A437" s="20"/>
      <c r="R437" s="57"/>
      <c r="T437" s="57"/>
    </row>
    <row r="438" spans="1:20" s="2" customFormat="1" ht="12.75">
      <c r="A438" s="20"/>
      <c r="R438" s="57"/>
      <c r="T438" s="57"/>
    </row>
    <row r="439" spans="1:20" s="2" customFormat="1" ht="12.75">
      <c r="A439" s="20"/>
      <c r="R439" s="57"/>
      <c r="T439" s="57"/>
    </row>
    <row r="440" spans="1:20" s="2" customFormat="1" ht="12.75">
      <c r="A440" s="20"/>
      <c r="R440" s="57"/>
      <c r="T440" s="57"/>
    </row>
    <row r="441" spans="1:20" s="2" customFormat="1" ht="12.75">
      <c r="A441" s="20"/>
      <c r="R441" s="57"/>
      <c r="T441" s="57"/>
    </row>
    <row r="442" spans="1:20" s="2" customFormat="1" ht="12.75">
      <c r="A442" s="20"/>
      <c r="R442" s="57"/>
      <c r="T442" s="57"/>
    </row>
    <row r="443" spans="1:20" s="2" customFormat="1" ht="12.75">
      <c r="A443" s="20"/>
      <c r="R443" s="57"/>
      <c r="T443" s="57"/>
    </row>
    <row r="444" spans="1:20" s="2" customFormat="1" ht="12.75">
      <c r="A444" s="20"/>
      <c r="R444" s="57"/>
      <c r="T444" s="57"/>
    </row>
    <row r="445" spans="1:20" s="2" customFormat="1" ht="12.75">
      <c r="A445" s="20"/>
      <c r="R445" s="57"/>
      <c r="T445" s="57"/>
    </row>
    <row r="446" spans="1:20" s="2" customFormat="1" ht="12.75">
      <c r="A446" s="20"/>
      <c r="R446" s="57"/>
      <c r="T446" s="57"/>
    </row>
    <row r="447" spans="1:20" s="2" customFormat="1" ht="12.75">
      <c r="A447" s="20"/>
      <c r="R447" s="57"/>
      <c r="T447" s="57"/>
    </row>
    <row r="448" spans="1:20" s="2" customFormat="1" ht="12.75">
      <c r="A448" s="20"/>
      <c r="R448" s="57"/>
      <c r="T448" s="57"/>
    </row>
    <row r="449" spans="1:20" s="2" customFormat="1" ht="12.75">
      <c r="A449" s="20"/>
      <c r="R449" s="57"/>
      <c r="T449" s="57"/>
    </row>
    <row r="450" spans="1:20" s="2" customFormat="1" ht="12.75">
      <c r="A450" s="20"/>
      <c r="R450" s="57"/>
      <c r="T450" s="57"/>
    </row>
    <row r="451" spans="1:20" s="2" customFormat="1" ht="12.75">
      <c r="A451" s="20"/>
      <c r="R451" s="57"/>
      <c r="T451" s="57"/>
    </row>
    <row r="452" spans="1:20" s="2" customFormat="1" ht="12.75">
      <c r="A452" s="20"/>
      <c r="R452" s="57"/>
      <c r="T452" s="57"/>
    </row>
    <row r="453" spans="1:20" s="2" customFormat="1" ht="12.75">
      <c r="A453" s="20"/>
      <c r="R453" s="57"/>
      <c r="T453" s="57"/>
    </row>
    <row r="454" spans="1:20" s="2" customFormat="1" ht="12.75">
      <c r="A454" s="20"/>
      <c r="R454" s="57"/>
      <c r="T454" s="57"/>
    </row>
    <row r="455" spans="1:20" s="2" customFormat="1" ht="12.75">
      <c r="A455" s="20"/>
      <c r="R455" s="57"/>
      <c r="T455" s="57"/>
    </row>
    <row r="456" spans="1:20" s="2" customFormat="1" ht="12.75">
      <c r="A456" s="20"/>
      <c r="R456" s="57"/>
      <c r="T456" s="57"/>
    </row>
    <row r="457" spans="1:20" s="2" customFormat="1" ht="12.75">
      <c r="A457" s="20"/>
      <c r="R457" s="57"/>
      <c r="T457" s="57"/>
    </row>
    <row r="458" spans="1:20" s="2" customFormat="1" ht="12.75">
      <c r="A458" s="20"/>
      <c r="R458" s="57"/>
      <c r="T458" s="57"/>
    </row>
    <row r="459" spans="1:20" s="2" customFormat="1" ht="12.75">
      <c r="A459" s="20"/>
      <c r="R459" s="57"/>
      <c r="T459" s="57"/>
    </row>
    <row r="460" spans="1:20" s="2" customFormat="1" ht="12.75">
      <c r="A460" s="20"/>
      <c r="R460" s="57"/>
      <c r="T460" s="57"/>
    </row>
    <row r="461" spans="1:20" s="2" customFormat="1" ht="12.75">
      <c r="A461" s="20"/>
      <c r="R461" s="57"/>
      <c r="T461" s="57"/>
    </row>
    <row r="462" spans="1:20" s="2" customFormat="1" ht="12.75">
      <c r="A462" s="20"/>
      <c r="R462" s="57"/>
      <c r="T462" s="57"/>
    </row>
    <row r="463" spans="1:20" s="2" customFormat="1" ht="12.75">
      <c r="A463" s="20"/>
      <c r="R463" s="57"/>
      <c r="T463" s="57"/>
    </row>
    <row r="464" spans="1:20" s="2" customFormat="1" ht="12.75">
      <c r="A464" s="20"/>
      <c r="R464" s="57"/>
      <c r="T464" s="57"/>
    </row>
    <row r="465" spans="1:20" s="2" customFormat="1" ht="12.75">
      <c r="A465" s="20"/>
      <c r="R465" s="57"/>
      <c r="T465" s="57"/>
    </row>
    <row r="466" spans="1:20" s="2" customFormat="1" ht="12.75">
      <c r="A466" s="20"/>
      <c r="R466" s="57"/>
      <c r="T466" s="57"/>
    </row>
    <row r="467" spans="1:20" s="2" customFormat="1" ht="12.75">
      <c r="A467" s="20"/>
      <c r="R467" s="57"/>
      <c r="T467" s="57"/>
    </row>
    <row r="468" spans="1:20" s="2" customFormat="1" ht="12.75">
      <c r="A468" s="20"/>
      <c r="R468" s="57"/>
      <c r="T468" s="57"/>
    </row>
    <row r="469" spans="1:20" s="2" customFormat="1" ht="12.75">
      <c r="A469" s="20"/>
      <c r="R469" s="57"/>
      <c r="T469" s="57"/>
    </row>
    <row r="470" spans="1:20" s="2" customFormat="1" ht="12.75">
      <c r="A470" s="20"/>
      <c r="R470" s="57"/>
      <c r="T470" s="57"/>
    </row>
    <row r="471" spans="1:20" s="2" customFormat="1" ht="12.75">
      <c r="A471" s="20"/>
      <c r="R471" s="57"/>
      <c r="T471" s="57"/>
    </row>
    <row r="472" spans="1:20" s="2" customFormat="1" ht="12.75">
      <c r="A472" s="20"/>
      <c r="R472" s="57"/>
      <c r="T472" s="57"/>
    </row>
    <row r="473" spans="1:20" s="2" customFormat="1" ht="12.75">
      <c r="A473" s="20"/>
      <c r="R473" s="57"/>
      <c r="T473" s="57"/>
    </row>
    <row r="474" spans="1:20" s="2" customFormat="1" ht="12.75">
      <c r="A474" s="20"/>
      <c r="R474" s="57"/>
      <c r="T474" s="57"/>
    </row>
    <row r="475" spans="1:20" s="2" customFormat="1" ht="12.75">
      <c r="A475" s="20"/>
      <c r="R475" s="57"/>
      <c r="T475" s="57"/>
    </row>
    <row r="476" spans="1:20" s="2" customFormat="1" ht="12.75">
      <c r="A476" s="20"/>
      <c r="R476" s="57"/>
      <c r="T476" s="57"/>
    </row>
    <row r="477" spans="1:20" s="2" customFormat="1" ht="12.75">
      <c r="A477" s="20"/>
      <c r="R477" s="57"/>
      <c r="T477" s="57"/>
    </row>
    <row r="478" spans="1:20" s="2" customFormat="1" ht="12.75">
      <c r="A478" s="20"/>
      <c r="R478" s="57"/>
      <c r="T478" s="57"/>
    </row>
    <row r="479" spans="1:20" s="2" customFormat="1" ht="12.75">
      <c r="A479" s="20"/>
      <c r="R479" s="57"/>
      <c r="T479" s="57"/>
    </row>
    <row r="480" spans="1:20" s="2" customFormat="1" ht="12.75">
      <c r="A480" s="20"/>
      <c r="R480" s="57"/>
      <c r="T480" s="57"/>
    </row>
    <row r="481" spans="1:20" s="2" customFormat="1" ht="12.75">
      <c r="A481" s="20"/>
      <c r="R481" s="57"/>
      <c r="T481" s="57"/>
    </row>
    <row r="482" spans="1:20" s="2" customFormat="1" ht="12.75">
      <c r="A482" s="20"/>
      <c r="R482" s="57"/>
      <c r="T482" s="57"/>
    </row>
    <row r="483" spans="1:20" s="2" customFormat="1" ht="12.75">
      <c r="A483" s="20"/>
      <c r="R483" s="57"/>
      <c r="T483" s="57"/>
    </row>
    <row r="484" spans="1:20" s="2" customFormat="1" ht="12.75">
      <c r="A484" s="20"/>
      <c r="R484" s="57"/>
      <c r="T484" s="57"/>
    </row>
    <row r="485" spans="1:20" s="2" customFormat="1" ht="12.75">
      <c r="A485" s="20"/>
      <c r="R485" s="57"/>
      <c r="T485" s="57"/>
    </row>
    <row r="486" spans="1:20" s="2" customFormat="1" ht="12.75">
      <c r="A486" s="20"/>
      <c r="R486" s="57"/>
      <c r="T486" s="57"/>
    </row>
    <row r="487" spans="1:20" s="2" customFormat="1" ht="12.75">
      <c r="A487" s="20"/>
      <c r="R487" s="57"/>
      <c r="T487" s="57"/>
    </row>
    <row r="488" spans="1:20" s="2" customFormat="1" ht="12.75">
      <c r="A488" s="20"/>
      <c r="R488" s="57"/>
      <c r="T488" s="57"/>
    </row>
    <row r="489" spans="1:20" s="2" customFormat="1" ht="12.75">
      <c r="A489" s="20"/>
      <c r="R489" s="57"/>
      <c r="T489" s="57"/>
    </row>
    <row r="490" spans="1:20" s="2" customFormat="1" ht="12.75">
      <c r="A490" s="20"/>
      <c r="R490" s="57"/>
      <c r="T490" s="57"/>
    </row>
    <row r="491" spans="1:20" s="2" customFormat="1" ht="12.75">
      <c r="A491" s="20"/>
      <c r="R491" s="57"/>
      <c r="T491" s="57"/>
    </row>
    <row r="492" spans="1:20" s="2" customFormat="1" ht="12.75">
      <c r="A492" s="20"/>
      <c r="R492" s="57"/>
      <c r="T492" s="57"/>
    </row>
    <row r="493" spans="1:20" s="2" customFormat="1" ht="12.75">
      <c r="A493" s="20"/>
      <c r="R493" s="57"/>
      <c r="T493" s="57"/>
    </row>
    <row r="494" spans="1:20" s="2" customFormat="1" ht="12.75">
      <c r="A494" s="20"/>
      <c r="R494" s="57"/>
      <c r="T494" s="57"/>
    </row>
    <row r="495" spans="1:20" s="2" customFormat="1" ht="12.75">
      <c r="A495" s="20"/>
      <c r="R495" s="57"/>
      <c r="T495" s="57"/>
    </row>
    <row r="496" spans="1:20" s="2" customFormat="1" ht="12.75">
      <c r="A496" s="20"/>
      <c r="R496" s="57"/>
      <c r="T496" s="57"/>
    </row>
    <row r="497" spans="1:20" s="2" customFormat="1" ht="12.75">
      <c r="A497" s="20"/>
      <c r="R497" s="57"/>
      <c r="T497" s="57"/>
    </row>
    <row r="498" spans="1:20" s="2" customFormat="1" ht="12.75">
      <c r="A498" s="20"/>
      <c r="R498" s="57"/>
      <c r="T498" s="57"/>
    </row>
    <row r="499" spans="1:20" s="2" customFormat="1" ht="12.75">
      <c r="A499" s="20"/>
      <c r="R499" s="57"/>
      <c r="T499" s="57"/>
    </row>
    <row r="500" spans="1:20" s="2" customFormat="1" ht="12.75">
      <c r="A500" s="20"/>
      <c r="R500" s="57"/>
      <c r="T500" s="57"/>
    </row>
    <row r="501" spans="1:20" s="2" customFormat="1" ht="12.75">
      <c r="A501" s="20"/>
      <c r="R501" s="57"/>
      <c r="T501" s="57"/>
    </row>
    <row r="502" spans="1:20" s="2" customFormat="1" ht="12.75">
      <c r="A502" s="20"/>
      <c r="R502" s="57"/>
      <c r="T502" s="57"/>
    </row>
    <row r="503" spans="1:20" s="2" customFormat="1" ht="12.75">
      <c r="A503" s="20"/>
      <c r="R503" s="57"/>
      <c r="T503" s="57"/>
    </row>
    <row r="504" spans="1:20" s="2" customFormat="1" ht="12.75">
      <c r="A504" s="20"/>
      <c r="R504" s="57"/>
      <c r="T504" s="57"/>
    </row>
    <row r="505" spans="1:20" s="2" customFormat="1" ht="12.75">
      <c r="A505" s="20"/>
      <c r="R505" s="57"/>
      <c r="T505" s="57"/>
    </row>
    <row r="506" spans="1:20" s="2" customFormat="1" ht="12.75">
      <c r="A506" s="20"/>
      <c r="R506" s="57"/>
      <c r="T506" s="57"/>
    </row>
    <row r="507" spans="1:20" s="2" customFormat="1" ht="12.75">
      <c r="A507" s="20"/>
      <c r="R507" s="57"/>
      <c r="T507" s="57"/>
    </row>
    <row r="508" spans="1:20" s="2" customFormat="1" ht="12.75">
      <c r="A508" s="20"/>
      <c r="R508" s="57"/>
      <c r="T508" s="57"/>
    </row>
    <row r="509" spans="1:20" s="2" customFormat="1" ht="12.75">
      <c r="A509" s="20"/>
      <c r="R509" s="57"/>
      <c r="T509" s="57"/>
    </row>
    <row r="510" spans="1:20" s="2" customFormat="1" ht="12.75">
      <c r="A510" s="20"/>
      <c r="R510" s="57"/>
      <c r="T510" s="57"/>
    </row>
    <row r="511" spans="1:20" s="2" customFormat="1" ht="12.75">
      <c r="A511" s="20"/>
      <c r="R511" s="57"/>
      <c r="T511" s="57"/>
    </row>
    <row r="512" spans="1:20" s="2" customFormat="1" ht="12.75">
      <c r="A512" s="20"/>
      <c r="R512" s="57"/>
      <c r="T512" s="57"/>
    </row>
    <row r="513" spans="1:20" s="2" customFormat="1" ht="12.75">
      <c r="A513" s="20"/>
      <c r="R513" s="57"/>
      <c r="T513" s="57"/>
    </row>
    <row r="514" spans="1:20" s="2" customFormat="1" ht="12.75">
      <c r="A514" s="20"/>
      <c r="R514" s="57"/>
      <c r="T514" s="57"/>
    </row>
    <row r="515" spans="1:20" s="2" customFormat="1" ht="12.75">
      <c r="A515" s="20"/>
      <c r="R515" s="57"/>
      <c r="T515" s="57"/>
    </row>
    <row r="516" spans="1:20" s="2" customFormat="1" ht="12.75">
      <c r="A516" s="20"/>
      <c r="R516" s="57"/>
      <c r="T516" s="57"/>
    </row>
    <row r="517" spans="1:20" s="2" customFormat="1" ht="12.75">
      <c r="A517" s="20"/>
      <c r="R517" s="57"/>
      <c r="T517" s="57"/>
    </row>
    <row r="518" spans="1:20" s="2" customFormat="1" ht="12.75">
      <c r="A518" s="20"/>
      <c r="R518" s="57"/>
      <c r="T518" s="57"/>
    </row>
    <row r="519" spans="1:20" s="2" customFormat="1" ht="12.75">
      <c r="A519" s="20"/>
      <c r="R519" s="57"/>
      <c r="T519" s="57"/>
    </row>
    <row r="520" spans="1:20" s="2" customFormat="1" ht="12.75">
      <c r="A520" s="20"/>
      <c r="R520" s="57"/>
      <c r="T520" s="57"/>
    </row>
    <row r="521" spans="1:20" s="2" customFormat="1" ht="12.75">
      <c r="A521" s="20"/>
      <c r="R521" s="57"/>
      <c r="T521" s="57"/>
    </row>
    <row r="522" spans="1:20" s="2" customFormat="1" ht="12.75">
      <c r="A522" s="20"/>
      <c r="R522" s="57"/>
      <c r="T522" s="57"/>
    </row>
    <row r="523" spans="1:20" s="2" customFormat="1" ht="12.75">
      <c r="A523" s="20"/>
      <c r="R523" s="57"/>
      <c r="T523" s="57"/>
    </row>
    <row r="524" spans="1:20" s="2" customFormat="1" ht="12.75">
      <c r="A524" s="20"/>
      <c r="R524" s="57"/>
      <c r="T524" s="57"/>
    </row>
    <row r="525" spans="1:20" s="2" customFormat="1" ht="12.75">
      <c r="A525" s="20"/>
      <c r="R525" s="57"/>
      <c r="T525" s="57"/>
    </row>
    <row r="526" spans="1:20" s="2" customFormat="1" ht="12.75">
      <c r="A526" s="20"/>
      <c r="R526" s="57"/>
      <c r="T526" s="57"/>
    </row>
    <row r="527" spans="1:20" s="2" customFormat="1" ht="12.75">
      <c r="A527" s="20"/>
      <c r="R527" s="57"/>
      <c r="T527" s="57"/>
    </row>
    <row r="528" spans="1:20" s="2" customFormat="1" ht="12.75">
      <c r="A528" s="20"/>
      <c r="R528" s="57"/>
      <c r="T528" s="57"/>
    </row>
    <row r="529" spans="1:20" s="2" customFormat="1" ht="12.75">
      <c r="A529" s="20"/>
      <c r="R529" s="57"/>
      <c r="T529" s="57"/>
    </row>
    <row r="530" spans="1:20" s="2" customFormat="1" ht="12.75">
      <c r="A530" s="20"/>
      <c r="R530" s="57"/>
      <c r="T530" s="57"/>
    </row>
    <row r="531" spans="1:20" s="2" customFormat="1" ht="12.75">
      <c r="A531" s="20"/>
      <c r="R531" s="57"/>
      <c r="T531" s="57"/>
    </row>
    <row r="532" spans="1:20" s="2" customFormat="1" ht="12.75">
      <c r="A532" s="20"/>
      <c r="R532" s="57"/>
      <c r="T532" s="57"/>
    </row>
    <row r="533" spans="1:20" s="2" customFormat="1" ht="12.75">
      <c r="A533" s="20"/>
      <c r="R533" s="57"/>
      <c r="T533" s="57"/>
    </row>
    <row r="534" spans="1:20" s="2" customFormat="1" ht="12.75">
      <c r="A534" s="20"/>
      <c r="R534" s="57"/>
      <c r="T534" s="57"/>
    </row>
    <row r="535" spans="1:20" s="2" customFormat="1" ht="12.75">
      <c r="A535" s="20"/>
      <c r="R535" s="57"/>
      <c r="T535" s="57"/>
    </row>
    <row r="536" spans="1:20" s="2" customFormat="1" ht="12.75">
      <c r="A536" s="20"/>
      <c r="R536" s="57"/>
      <c r="T536" s="57"/>
    </row>
    <row r="537" spans="1:20" s="2" customFormat="1" ht="12.75">
      <c r="A537" s="20"/>
      <c r="R537" s="57"/>
      <c r="T537" s="57"/>
    </row>
    <row r="538" spans="1:20" s="2" customFormat="1" ht="12.75">
      <c r="A538" s="20"/>
      <c r="R538" s="57"/>
      <c r="T538" s="57"/>
    </row>
    <row r="539" spans="1:20" s="2" customFormat="1" ht="12.75">
      <c r="A539" s="20"/>
      <c r="R539" s="57"/>
      <c r="T539" s="57"/>
    </row>
    <row r="540" spans="1:20" s="2" customFormat="1" ht="12.75">
      <c r="A540" s="20"/>
      <c r="R540" s="57"/>
      <c r="T540" s="57"/>
    </row>
    <row r="541" spans="1:20" s="2" customFormat="1" ht="12.75">
      <c r="A541" s="20"/>
      <c r="R541" s="57"/>
      <c r="T541" s="57"/>
    </row>
    <row r="542" spans="1:20" s="2" customFormat="1" ht="12.75">
      <c r="A542" s="20"/>
      <c r="R542" s="57"/>
      <c r="T542" s="57"/>
    </row>
    <row r="543" spans="1:20" s="2" customFormat="1" ht="12.75">
      <c r="A543" s="20"/>
      <c r="R543" s="57"/>
      <c r="T543" s="57"/>
    </row>
    <row r="544" spans="1:20" s="2" customFormat="1" ht="12.75">
      <c r="A544" s="20"/>
      <c r="R544" s="57"/>
      <c r="T544" s="57"/>
    </row>
    <row r="545" spans="1:20" s="2" customFormat="1" ht="12.75">
      <c r="A545" s="20"/>
      <c r="R545" s="57"/>
      <c r="T545" s="57"/>
    </row>
    <row r="546" spans="1:20" s="2" customFormat="1" ht="12.75">
      <c r="A546" s="20"/>
      <c r="R546" s="57"/>
      <c r="T546" s="57"/>
    </row>
    <row r="547" spans="1:20" s="2" customFormat="1" ht="12.75">
      <c r="A547" s="20"/>
      <c r="R547" s="57"/>
      <c r="T547" s="57"/>
    </row>
    <row r="548" spans="1:20" s="2" customFormat="1" ht="12.75">
      <c r="A548" s="20"/>
      <c r="R548" s="57"/>
      <c r="T548" s="57"/>
    </row>
    <row r="549" spans="1:20" s="2" customFormat="1" ht="12.75">
      <c r="A549" s="20"/>
      <c r="R549" s="57"/>
      <c r="T549" s="57"/>
    </row>
    <row r="550" spans="1:20" s="2" customFormat="1" ht="12.75">
      <c r="A550" s="20"/>
      <c r="R550" s="57"/>
      <c r="T550" s="57"/>
    </row>
    <row r="551" spans="1:20" s="2" customFormat="1" ht="12.75">
      <c r="A551" s="20"/>
      <c r="R551" s="57"/>
      <c r="T551" s="57"/>
    </row>
    <row r="552" spans="1:20" s="2" customFormat="1" ht="12.75">
      <c r="A552" s="20"/>
      <c r="R552" s="57"/>
      <c r="T552" s="57"/>
    </row>
    <row r="553" spans="1:20" s="2" customFormat="1" ht="12.75">
      <c r="A553" s="20"/>
      <c r="R553" s="57"/>
      <c r="T553" s="57"/>
    </row>
    <row r="554" spans="1:20" s="2" customFormat="1" ht="12.75">
      <c r="A554" s="20"/>
      <c r="R554" s="57"/>
      <c r="T554" s="57"/>
    </row>
    <row r="555" spans="1:20" s="2" customFormat="1" ht="12.75">
      <c r="A555" s="20"/>
      <c r="R555" s="57"/>
      <c r="T555" s="57"/>
    </row>
    <row r="556" spans="1:20" s="2" customFormat="1" ht="12.75">
      <c r="A556" s="20"/>
      <c r="R556" s="57"/>
      <c r="T556" s="57"/>
    </row>
    <row r="557" spans="1:20" s="2" customFormat="1" ht="12.75">
      <c r="A557" s="20"/>
      <c r="R557" s="57"/>
      <c r="T557" s="57"/>
    </row>
    <row r="558" spans="1:20" s="2" customFormat="1" ht="12.75">
      <c r="A558" s="20"/>
      <c r="R558" s="57"/>
      <c r="T558" s="57"/>
    </row>
    <row r="559" spans="1:20" s="2" customFormat="1" ht="12.75">
      <c r="A559" s="20"/>
      <c r="R559" s="57"/>
      <c r="T559" s="57"/>
    </row>
    <row r="560" spans="1:20" s="2" customFormat="1" ht="12.75">
      <c r="A560" s="20"/>
      <c r="R560" s="57"/>
      <c r="T560" s="57"/>
    </row>
    <row r="561" spans="1:20" s="2" customFormat="1" ht="12.75">
      <c r="A561" s="20"/>
      <c r="R561" s="57"/>
      <c r="T561" s="57"/>
    </row>
    <row r="562" spans="1:20" s="2" customFormat="1" ht="12.75">
      <c r="A562" s="20"/>
      <c r="R562" s="57"/>
      <c r="T562" s="57"/>
    </row>
    <row r="563" spans="1:20" s="2" customFormat="1" ht="12.75">
      <c r="A563" s="20"/>
      <c r="R563" s="57"/>
      <c r="T563" s="57"/>
    </row>
    <row r="564" spans="1:20" s="2" customFormat="1" ht="12.75">
      <c r="A564" s="20"/>
      <c r="R564" s="57"/>
      <c r="T564" s="57"/>
    </row>
    <row r="565" spans="1:20" s="2" customFormat="1" ht="12.75">
      <c r="A565" s="20"/>
      <c r="R565" s="57"/>
      <c r="T565" s="57"/>
    </row>
    <row r="566" spans="1:20" s="2" customFormat="1" ht="12.75">
      <c r="A566" s="20"/>
      <c r="R566" s="57"/>
      <c r="T566" s="57"/>
    </row>
    <row r="567" spans="1:20" s="2" customFormat="1" ht="12.75">
      <c r="A567" s="20"/>
      <c r="R567" s="57"/>
      <c r="T567" s="57"/>
    </row>
    <row r="568" spans="1:20" s="2" customFormat="1" ht="12.75">
      <c r="A568" s="20"/>
      <c r="R568" s="57"/>
      <c r="T568" s="57"/>
    </row>
    <row r="569" spans="1:20" s="2" customFormat="1" ht="12.75">
      <c r="A569" s="20"/>
      <c r="R569" s="57"/>
      <c r="T569" s="57"/>
    </row>
    <row r="570" spans="1:20" s="2" customFormat="1" ht="12.75">
      <c r="A570" s="20"/>
      <c r="R570" s="57"/>
      <c r="T570" s="57"/>
    </row>
    <row r="571" spans="1:20" s="2" customFormat="1" ht="12.75">
      <c r="A571" s="20"/>
      <c r="R571" s="57"/>
      <c r="T571" s="57"/>
    </row>
    <row r="572" spans="1:20" s="2" customFormat="1" ht="12.75">
      <c r="A572" s="20"/>
      <c r="R572" s="57"/>
      <c r="T572" s="57"/>
    </row>
    <row r="573" spans="1:20" s="2" customFormat="1" ht="12.75">
      <c r="A573" s="20"/>
      <c r="R573" s="57"/>
      <c r="T573" s="57"/>
    </row>
    <row r="574" spans="1:20" s="2" customFormat="1" ht="12.75">
      <c r="A574" s="20"/>
      <c r="R574" s="57"/>
      <c r="T574" s="57"/>
    </row>
    <row r="575" spans="1:20" s="2" customFormat="1" ht="12.75">
      <c r="A575" s="20"/>
      <c r="R575" s="57"/>
      <c r="T575" s="57"/>
    </row>
    <row r="576" spans="1:20" s="2" customFormat="1" ht="12.75">
      <c r="A576" s="20"/>
      <c r="R576" s="57"/>
      <c r="T576" s="57"/>
    </row>
    <row r="577" spans="1:20" s="2" customFormat="1" ht="12.75">
      <c r="A577" s="20"/>
      <c r="R577" s="57"/>
      <c r="T577" s="57"/>
    </row>
    <row r="578" spans="1:20" s="2" customFormat="1" ht="12.75">
      <c r="A578" s="20"/>
      <c r="R578" s="57"/>
      <c r="T578" s="57"/>
    </row>
    <row r="579" spans="1:20" s="2" customFormat="1" ht="12.75">
      <c r="A579" s="20"/>
      <c r="R579" s="57"/>
      <c r="T579" s="57"/>
    </row>
    <row r="580" spans="1:20" s="2" customFormat="1" ht="12.75">
      <c r="A580" s="20"/>
      <c r="R580" s="57"/>
      <c r="T580" s="57"/>
    </row>
    <row r="581" spans="1:20" s="2" customFormat="1" ht="12.75">
      <c r="A581" s="20"/>
      <c r="R581" s="57"/>
      <c r="T581" s="57"/>
    </row>
    <row r="582" spans="1:20" s="2" customFormat="1" ht="12.75">
      <c r="A582" s="20"/>
      <c r="R582" s="57"/>
      <c r="T582" s="57"/>
    </row>
    <row r="583" spans="1:20" s="2" customFormat="1" ht="12.75">
      <c r="A583" s="20"/>
      <c r="R583" s="57"/>
      <c r="T583" s="57"/>
    </row>
    <row r="584" spans="1:20" s="2" customFormat="1" ht="12.75">
      <c r="A584" s="20"/>
      <c r="R584" s="57"/>
      <c r="T584" s="57"/>
    </row>
    <row r="585" spans="1:20" s="2" customFormat="1" ht="12.75">
      <c r="A585" s="20"/>
      <c r="R585" s="57"/>
      <c r="T585" s="57"/>
    </row>
    <row r="586" spans="1:20" s="2" customFormat="1" ht="12.75">
      <c r="A586" s="20"/>
      <c r="R586" s="57"/>
      <c r="T586" s="57"/>
    </row>
    <row r="587" spans="1:20" s="2" customFormat="1" ht="12.75">
      <c r="A587" s="20"/>
      <c r="R587" s="57"/>
      <c r="T587" s="57"/>
    </row>
    <row r="588" spans="1:20" s="2" customFormat="1" ht="12.75">
      <c r="A588" s="20"/>
      <c r="R588" s="57"/>
      <c r="T588" s="57"/>
    </row>
    <row r="589" spans="1:20" s="2" customFormat="1" ht="12.75">
      <c r="A589" s="20"/>
      <c r="R589" s="57"/>
      <c r="T589" s="57"/>
    </row>
    <row r="590" spans="1:20" s="2" customFormat="1" ht="12.75">
      <c r="A590" s="20"/>
      <c r="R590" s="57"/>
      <c r="T590" s="57"/>
    </row>
    <row r="591" spans="1:20" s="2" customFormat="1" ht="12.75">
      <c r="A591" s="20"/>
      <c r="R591" s="57"/>
      <c r="T591" s="57"/>
    </row>
    <row r="592" spans="1:20" s="2" customFormat="1" ht="12.75">
      <c r="A592" s="20"/>
      <c r="R592" s="57"/>
      <c r="T592" s="57"/>
    </row>
    <row r="593" spans="1:20" s="2" customFormat="1" ht="12.75">
      <c r="A593" s="20"/>
      <c r="R593" s="57"/>
      <c r="T593" s="57"/>
    </row>
    <row r="594" spans="1:20" s="2" customFormat="1" ht="12.75">
      <c r="A594" s="20"/>
      <c r="R594" s="57"/>
      <c r="T594" s="57"/>
    </row>
    <row r="595" spans="1:20" s="2" customFormat="1" ht="12.75">
      <c r="A595" s="20"/>
      <c r="R595" s="57"/>
      <c r="T595" s="57"/>
    </row>
    <row r="596" spans="1:20" s="2" customFormat="1" ht="12.75">
      <c r="A596" s="20"/>
      <c r="R596" s="57"/>
      <c r="T596" s="57"/>
    </row>
    <row r="597" spans="1:20" s="2" customFormat="1" ht="12.75">
      <c r="A597" s="20"/>
      <c r="R597" s="57"/>
      <c r="T597" s="57"/>
    </row>
    <row r="598" spans="1:20" s="2" customFormat="1" ht="12.75">
      <c r="A598" s="20"/>
      <c r="R598" s="57"/>
      <c r="T598" s="57"/>
    </row>
    <row r="599" spans="1:20" s="2" customFormat="1" ht="12.75">
      <c r="A599" s="20"/>
      <c r="R599" s="57"/>
      <c r="T599" s="57"/>
    </row>
  </sheetData>
  <sheetProtection/>
  <mergeCells count="13">
    <mergeCell ref="B6:C6"/>
    <mergeCell ref="E6:F6"/>
    <mergeCell ref="H6:I6"/>
    <mergeCell ref="A42:I42"/>
    <mergeCell ref="B5:C5"/>
    <mergeCell ref="E5:F5"/>
    <mergeCell ref="A1:I1"/>
    <mergeCell ref="A3:I3"/>
    <mergeCell ref="A5:A7"/>
    <mergeCell ref="D5:D7"/>
    <mergeCell ref="G5:G7"/>
    <mergeCell ref="H5:I5"/>
    <mergeCell ref="A2:I2"/>
  </mergeCells>
  <printOptions horizontalCentered="1"/>
  <pageMargins left="0.7874015748031497" right="0.7874015748031497" top="0.7874015748031497" bottom="0" header="0.5118110236220472" footer="0.5118110236220472"/>
  <pageSetup firstPageNumber="4" useFirstPageNumber="1" horizontalDpi="600" verticalDpi="600" orientation="landscape" paperSize="9" scale="9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="91" zoomScaleNormal="91" zoomScalePageLayoutView="0" workbookViewId="0" topLeftCell="A1">
      <selection activeCell="D35" sqref="D35"/>
    </sheetView>
  </sheetViews>
  <sheetFormatPr defaultColWidth="9.00390625" defaultRowHeight="12.75"/>
  <cols>
    <col min="1" max="1" width="39.75390625" style="137" customWidth="1"/>
    <col min="2" max="3" width="9.75390625" style="140" customWidth="1"/>
    <col min="4" max="4" width="8.75390625" style="231" customWidth="1"/>
    <col min="5" max="5" width="8.75390625" style="137" customWidth="1"/>
    <col min="6" max="6" width="8.75390625" style="231" customWidth="1"/>
    <col min="7" max="7" width="8.75390625" style="137" customWidth="1"/>
    <col min="8" max="8" width="8.75390625" style="231" customWidth="1"/>
    <col min="9" max="9" width="8.75390625" style="137" customWidth="1"/>
    <col min="10" max="10" width="8.75390625" style="231" customWidth="1"/>
    <col min="11" max="11" width="8.75390625" style="137" customWidth="1"/>
    <col min="12" max="12" width="7.375" style="231" customWidth="1"/>
    <col min="13" max="14" width="7.875" style="137" customWidth="1"/>
    <col min="15" max="18" width="9.125" style="137" customWidth="1"/>
    <col min="19" max="19" width="9.375" style="137" customWidth="1"/>
    <col min="20" max="21" width="9.125" style="137" customWidth="1"/>
    <col min="22" max="22" width="10.875" style="137" customWidth="1"/>
    <col min="23" max="28" width="9.125" style="137" customWidth="1"/>
    <col min="29" max="16384" width="9.125" style="137" customWidth="1"/>
  </cols>
  <sheetData>
    <row r="1" spans="1:15" ht="12.75">
      <c r="A1" s="401" t="s">
        <v>107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235"/>
      <c r="O1" s="136"/>
    </row>
    <row r="2" spans="1:15" ht="12.75">
      <c r="A2" s="402" t="s">
        <v>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138"/>
      <c r="O2" s="136"/>
    </row>
    <row r="3" spans="1:15" ht="12.75">
      <c r="A3" s="138"/>
      <c r="B3" s="138"/>
      <c r="C3" s="138"/>
      <c r="D3" s="229"/>
      <c r="E3" s="138"/>
      <c r="F3" s="229"/>
      <c r="G3" s="138"/>
      <c r="H3" s="229"/>
      <c r="I3" s="138"/>
      <c r="J3" s="229"/>
      <c r="K3" s="138"/>
      <c r="L3" s="229"/>
      <c r="M3" s="138"/>
      <c r="N3" s="138"/>
      <c r="O3" s="136"/>
    </row>
    <row r="4" spans="1:22" ht="12.75">
      <c r="A4" s="403"/>
      <c r="B4" s="404" t="s">
        <v>26</v>
      </c>
      <c r="C4" s="405"/>
      <c r="D4" s="403" t="s">
        <v>108</v>
      </c>
      <c r="E4" s="403"/>
      <c r="F4" s="403"/>
      <c r="G4" s="403"/>
      <c r="H4" s="403"/>
      <c r="I4" s="403"/>
      <c r="J4" s="403"/>
      <c r="K4" s="403"/>
      <c r="L4" s="403"/>
      <c r="M4" s="403"/>
      <c r="N4" s="229"/>
      <c r="O4" s="139"/>
      <c r="V4" s="137">
        <f>D8+F8+H8+J8+L8</f>
        <v>9222</v>
      </c>
    </row>
    <row r="5" spans="1:14" ht="12.75">
      <c r="A5" s="403"/>
      <c r="B5" s="406" t="s">
        <v>109</v>
      </c>
      <c r="C5" s="407"/>
      <c r="D5" s="408" t="s">
        <v>110</v>
      </c>
      <c r="E5" s="394"/>
      <c r="F5" s="393" t="s">
        <v>111</v>
      </c>
      <c r="G5" s="394"/>
      <c r="H5" s="393" t="s">
        <v>112</v>
      </c>
      <c r="I5" s="394"/>
      <c r="J5" s="397" t="s">
        <v>113</v>
      </c>
      <c r="K5" s="398"/>
      <c r="L5" s="397" t="s">
        <v>114</v>
      </c>
      <c r="M5" s="398"/>
      <c r="N5" s="253"/>
    </row>
    <row r="6" spans="1:14" ht="12.75" customHeight="1">
      <c r="A6" s="403"/>
      <c r="B6" s="389" t="s">
        <v>131</v>
      </c>
      <c r="C6" s="390"/>
      <c r="D6" s="409"/>
      <c r="E6" s="396"/>
      <c r="F6" s="395"/>
      <c r="G6" s="396"/>
      <c r="H6" s="395"/>
      <c r="I6" s="396"/>
      <c r="J6" s="399"/>
      <c r="K6" s="400"/>
      <c r="L6" s="399"/>
      <c r="M6" s="400"/>
      <c r="N6" s="253"/>
    </row>
    <row r="7" spans="1:14" ht="12.75">
      <c r="A7" s="403"/>
      <c r="B7" s="11" t="s">
        <v>126</v>
      </c>
      <c r="C7" s="3" t="s">
        <v>125</v>
      </c>
      <c r="D7" s="3" t="s">
        <v>126</v>
      </c>
      <c r="E7" s="3" t="s">
        <v>125</v>
      </c>
      <c r="F7" s="3" t="s">
        <v>126</v>
      </c>
      <c r="G7" s="3" t="s">
        <v>125</v>
      </c>
      <c r="H7" s="3" t="s">
        <v>126</v>
      </c>
      <c r="I7" s="3" t="s">
        <v>125</v>
      </c>
      <c r="J7" s="3" t="s">
        <v>126</v>
      </c>
      <c r="K7" s="3" t="s">
        <v>125</v>
      </c>
      <c r="L7" s="3" t="s">
        <v>126</v>
      </c>
      <c r="M7" s="3" t="s">
        <v>125</v>
      </c>
      <c r="N7" s="12"/>
    </row>
    <row r="8" spans="1:27" ht="12.75">
      <c r="A8" s="246" t="s">
        <v>2</v>
      </c>
      <c r="B8" s="250">
        <v>9222</v>
      </c>
      <c r="C8" s="244">
        <v>10205</v>
      </c>
      <c r="D8" s="244">
        <v>3780</v>
      </c>
      <c r="E8" s="324">
        <v>3933</v>
      </c>
      <c r="F8" s="277">
        <v>3384</v>
      </c>
      <c r="G8" s="244">
        <v>4095</v>
      </c>
      <c r="H8" s="277">
        <v>1454</v>
      </c>
      <c r="I8" s="244">
        <v>1515</v>
      </c>
      <c r="J8" s="277">
        <v>587</v>
      </c>
      <c r="K8" s="244">
        <v>651</v>
      </c>
      <c r="L8" s="245">
        <v>17</v>
      </c>
      <c r="M8" s="341">
        <v>11</v>
      </c>
      <c r="N8" s="232">
        <f>ROUND(D8/B8*100,1)</f>
        <v>41</v>
      </c>
      <c r="O8" s="149">
        <f>ROUND(F8/B8*100,1)</f>
        <v>36.7</v>
      </c>
      <c r="P8" s="137">
        <f aca="true" t="shared" si="0" ref="P8:P40">ROUND(H8/B8*100,1)</f>
        <v>15.8</v>
      </c>
      <c r="Q8" s="137">
        <f>ROUND(J8/B8*100,1)</f>
        <v>6.4</v>
      </c>
      <c r="R8" s="137">
        <f>ROUND(L8/B8*100,1)</f>
        <v>0.2</v>
      </c>
      <c r="S8" s="149" t="e">
        <f>#REF!+N8:O8+P8+Q8+R8</f>
        <v>#REF!</v>
      </c>
      <c r="U8" s="149">
        <f aca="true" t="shared" si="1" ref="U8:U40">ROUND(D8/B8*100,1)</f>
        <v>41</v>
      </c>
      <c r="V8" s="149">
        <f>ROUND(F8/B8*100,1)</f>
        <v>36.7</v>
      </c>
      <c r="W8" s="149">
        <f>ROUND(H8/B8*100,1)</f>
        <v>15.8</v>
      </c>
      <c r="X8" s="149">
        <v>6.3</v>
      </c>
      <c r="Y8" s="149">
        <f aca="true" t="shared" si="2" ref="Y8:Y40">ROUND(L8/B8*100,1)</f>
        <v>0.2</v>
      </c>
      <c r="AA8" s="137">
        <f>U8+V8+W8+X8+Y8</f>
        <v>100</v>
      </c>
    </row>
    <row r="9" spans="1:27" ht="12.75">
      <c r="A9" s="54" t="s">
        <v>71</v>
      </c>
      <c r="B9" s="251">
        <v>2241</v>
      </c>
      <c r="C9" s="102">
        <v>2614</v>
      </c>
      <c r="D9" s="161">
        <v>1046</v>
      </c>
      <c r="E9" s="321">
        <v>1186</v>
      </c>
      <c r="F9" s="161">
        <v>860</v>
      </c>
      <c r="G9" s="102">
        <v>1068</v>
      </c>
      <c r="H9" s="161">
        <v>253</v>
      </c>
      <c r="I9" s="102">
        <v>278</v>
      </c>
      <c r="J9" s="161">
        <v>78</v>
      </c>
      <c r="K9" s="102">
        <v>77</v>
      </c>
      <c r="L9" s="87">
        <v>4</v>
      </c>
      <c r="M9" s="342">
        <v>5</v>
      </c>
      <c r="N9" s="232">
        <f aca="true" t="shared" si="3" ref="N9:N40">ROUND(D9/B9*100,1)</f>
        <v>46.7</v>
      </c>
      <c r="O9" s="149">
        <f aca="true" t="shared" si="4" ref="O9:O40">ROUND(F9/B9*100,1)</f>
        <v>38.4</v>
      </c>
      <c r="P9" s="137">
        <f t="shared" si="0"/>
        <v>11.3</v>
      </c>
      <c r="Q9" s="137">
        <f aca="true" t="shared" si="5" ref="Q9:Q40">ROUND(J9/B9*100,1)</f>
        <v>3.5</v>
      </c>
      <c r="R9" s="137">
        <f aca="true" t="shared" si="6" ref="R9:R40">ROUND(L9/B9*100,1)</f>
        <v>0.2</v>
      </c>
      <c r="S9" s="149" t="e">
        <f>#REF!+O9+P9+Q9+R9</f>
        <v>#REF!</v>
      </c>
      <c r="U9" s="149">
        <f t="shared" si="1"/>
        <v>46.7</v>
      </c>
      <c r="V9" s="137">
        <v>38.3</v>
      </c>
      <c r="W9" s="137">
        <f aca="true" t="shared" si="7" ref="W9:W39">ROUND(H9/B9*100,1)</f>
        <v>11.3</v>
      </c>
      <c r="X9" s="137">
        <f aca="true" t="shared" si="8" ref="X9:X40">ROUND(J9/B9*100,1)</f>
        <v>3.5</v>
      </c>
      <c r="Y9" s="137">
        <f t="shared" si="2"/>
        <v>0.2</v>
      </c>
      <c r="AA9" s="137">
        <f aca="true" t="shared" si="9" ref="AA9:AA40">U9+V9+W9+X9+Y9</f>
        <v>100</v>
      </c>
    </row>
    <row r="10" spans="1:27" ht="12.75">
      <c r="A10" s="54" t="s">
        <v>101</v>
      </c>
      <c r="B10" s="251">
        <v>358</v>
      </c>
      <c r="C10" s="102">
        <v>372</v>
      </c>
      <c r="D10" s="102">
        <v>146</v>
      </c>
      <c r="E10" s="321">
        <v>140</v>
      </c>
      <c r="F10" s="161">
        <v>138</v>
      </c>
      <c r="G10" s="102">
        <v>148</v>
      </c>
      <c r="H10" s="161">
        <v>52</v>
      </c>
      <c r="I10" s="102">
        <v>60</v>
      </c>
      <c r="J10" s="161">
        <v>21</v>
      </c>
      <c r="K10" s="102">
        <v>24</v>
      </c>
      <c r="L10" s="87">
        <v>1</v>
      </c>
      <c r="M10" s="342" t="s">
        <v>130</v>
      </c>
      <c r="N10" s="232">
        <f t="shared" si="3"/>
        <v>40.8</v>
      </c>
      <c r="O10" s="149">
        <f t="shared" si="4"/>
        <v>38.5</v>
      </c>
      <c r="P10" s="137">
        <f t="shared" si="0"/>
        <v>14.5</v>
      </c>
      <c r="Q10" s="137">
        <f t="shared" si="5"/>
        <v>5.9</v>
      </c>
      <c r="R10" s="137">
        <f t="shared" si="6"/>
        <v>0.3</v>
      </c>
      <c r="S10" s="149" t="e">
        <f>#REF!+O10+P10+Q10+R10</f>
        <v>#REF!</v>
      </c>
      <c r="U10" s="149">
        <f t="shared" si="1"/>
        <v>40.8</v>
      </c>
      <c r="V10" s="137">
        <f aca="true" t="shared" si="10" ref="V10:V40">ROUND(F10/B10*100,1)</f>
        <v>38.5</v>
      </c>
      <c r="W10" s="137">
        <f t="shared" si="7"/>
        <v>14.5</v>
      </c>
      <c r="X10" s="137">
        <f t="shared" si="8"/>
        <v>5.9</v>
      </c>
      <c r="Y10" s="137">
        <f t="shared" si="2"/>
        <v>0.3</v>
      </c>
      <c r="AA10" s="137">
        <f t="shared" si="9"/>
        <v>100</v>
      </c>
    </row>
    <row r="11" spans="1:25" ht="14.25" customHeight="1">
      <c r="A11" s="247" t="s">
        <v>70</v>
      </c>
      <c r="B11" s="243"/>
      <c r="C11" s="102"/>
      <c r="D11" s="141"/>
      <c r="E11" s="325"/>
      <c r="F11" s="143"/>
      <c r="G11" s="143"/>
      <c r="H11" s="141"/>
      <c r="I11" s="141"/>
      <c r="J11" s="141"/>
      <c r="K11" s="141"/>
      <c r="L11" s="87"/>
      <c r="M11" s="342"/>
      <c r="N11" s="232" t="e">
        <f t="shared" si="3"/>
        <v>#DIV/0!</v>
      </c>
      <c r="O11" s="149" t="e">
        <f t="shared" si="4"/>
        <v>#DIV/0!</v>
      </c>
      <c r="P11" s="137" t="e">
        <f t="shared" si="0"/>
        <v>#DIV/0!</v>
      </c>
      <c r="Q11" s="137" t="e">
        <f t="shared" si="5"/>
        <v>#DIV/0!</v>
      </c>
      <c r="R11" s="137" t="e">
        <f t="shared" si="6"/>
        <v>#DIV/0!</v>
      </c>
      <c r="S11" s="149"/>
      <c r="U11" s="149" t="e">
        <f t="shared" si="1"/>
        <v>#DIV/0!</v>
      </c>
      <c r="V11" s="137" t="e">
        <f t="shared" si="10"/>
        <v>#DIV/0!</v>
      </c>
      <c r="W11" s="137" t="e">
        <f t="shared" si="7"/>
        <v>#DIV/0!</v>
      </c>
      <c r="X11" s="137" t="e">
        <f t="shared" si="8"/>
        <v>#DIV/0!</v>
      </c>
      <c r="Y11" s="137" t="e">
        <f t="shared" si="2"/>
        <v>#DIV/0!</v>
      </c>
    </row>
    <row r="12" spans="1:27" ht="12.75">
      <c r="A12" s="247" t="s">
        <v>67</v>
      </c>
      <c r="B12" s="251">
        <v>238</v>
      </c>
      <c r="C12" s="102">
        <v>253</v>
      </c>
      <c r="D12" s="102">
        <v>109</v>
      </c>
      <c r="E12" s="95">
        <v>94</v>
      </c>
      <c r="F12" s="161">
        <v>94</v>
      </c>
      <c r="G12" s="102">
        <v>104</v>
      </c>
      <c r="H12" s="164">
        <v>28</v>
      </c>
      <c r="I12" s="102">
        <v>41</v>
      </c>
      <c r="J12" s="161">
        <v>6</v>
      </c>
      <c r="K12" s="102">
        <v>14</v>
      </c>
      <c r="L12" s="90">
        <v>1</v>
      </c>
      <c r="M12" s="343" t="s">
        <v>130</v>
      </c>
      <c r="N12" s="232">
        <f t="shared" si="3"/>
        <v>45.8</v>
      </c>
      <c r="O12" s="149">
        <f t="shared" si="4"/>
        <v>39.5</v>
      </c>
      <c r="P12" s="137">
        <f t="shared" si="0"/>
        <v>11.8</v>
      </c>
      <c r="Q12" s="137">
        <f t="shared" si="5"/>
        <v>2.5</v>
      </c>
      <c r="R12" s="137">
        <f t="shared" si="6"/>
        <v>0.4</v>
      </c>
      <c r="S12" s="149" t="e">
        <f>#REF!+O12+P12+Q12+R12</f>
        <v>#REF!</v>
      </c>
      <c r="U12" s="149">
        <f t="shared" si="1"/>
        <v>45.8</v>
      </c>
      <c r="V12" s="137">
        <f t="shared" si="10"/>
        <v>39.5</v>
      </c>
      <c r="W12" s="137">
        <f t="shared" si="7"/>
        <v>11.8</v>
      </c>
      <c r="X12" s="137">
        <f t="shared" si="8"/>
        <v>2.5</v>
      </c>
      <c r="Y12" s="137">
        <f t="shared" si="2"/>
        <v>0.4</v>
      </c>
      <c r="AA12" s="137">
        <f t="shared" si="9"/>
        <v>100</v>
      </c>
    </row>
    <row r="13" spans="1:27" ht="12.75">
      <c r="A13" s="54" t="s">
        <v>3</v>
      </c>
      <c r="B13" s="252">
        <v>1012</v>
      </c>
      <c r="C13" s="102">
        <v>1089</v>
      </c>
      <c r="D13" s="163">
        <v>397</v>
      </c>
      <c r="E13" s="321">
        <v>405</v>
      </c>
      <c r="F13" s="163">
        <v>389</v>
      </c>
      <c r="G13" s="163">
        <v>449</v>
      </c>
      <c r="H13" s="163">
        <v>170</v>
      </c>
      <c r="I13" s="163">
        <v>158</v>
      </c>
      <c r="J13" s="163">
        <v>56</v>
      </c>
      <c r="K13" s="163">
        <v>75</v>
      </c>
      <c r="L13" s="90" t="s">
        <v>130</v>
      </c>
      <c r="M13" s="343">
        <v>2</v>
      </c>
      <c r="N13" s="232">
        <f t="shared" si="3"/>
        <v>39.2</v>
      </c>
      <c r="O13" s="149">
        <f t="shared" si="4"/>
        <v>38.4</v>
      </c>
      <c r="P13" s="137">
        <f t="shared" si="0"/>
        <v>16.8</v>
      </c>
      <c r="Q13" s="137">
        <f t="shared" si="5"/>
        <v>5.5</v>
      </c>
      <c r="R13" s="137" t="e">
        <f t="shared" si="6"/>
        <v>#VALUE!</v>
      </c>
      <c r="S13" s="149" t="e">
        <f>#REF!+O13+P13+Q13+R13</f>
        <v>#REF!</v>
      </c>
      <c r="U13" s="149">
        <f t="shared" si="1"/>
        <v>39.2</v>
      </c>
      <c r="V13" s="137">
        <v>38.5</v>
      </c>
      <c r="W13" s="137">
        <f t="shared" si="7"/>
        <v>16.8</v>
      </c>
      <c r="X13" s="137">
        <f t="shared" si="8"/>
        <v>5.5</v>
      </c>
      <c r="Y13" s="137" t="e">
        <f t="shared" si="2"/>
        <v>#VALUE!</v>
      </c>
      <c r="AA13" s="137" t="e">
        <f t="shared" si="9"/>
        <v>#VALUE!</v>
      </c>
    </row>
    <row r="14" spans="1:27" ht="12.75">
      <c r="A14" s="54" t="s">
        <v>4</v>
      </c>
      <c r="B14" s="251">
        <v>180</v>
      </c>
      <c r="C14" s="102">
        <v>170</v>
      </c>
      <c r="D14" s="102">
        <v>70</v>
      </c>
      <c r="E14" s="321">
        <v>70</v>
      </c>
      <c r="F14" s="161">
        <v>60</v>
      </c>
      <c r="G14" s="102">
        <v>69</v>
      </c>
      <c r="H14" s="161">
        <v>29</v>
      </c>
      <c r="I14" s="102">
        <v>19</v>
      </c>
      <c r="J14" s="161">
        <v>21</v>
      </c>
      <c r="K14" s="102">
        <v>12</v>
      </c>
      <c r="L14" s="90" t="s">
        <v>130</v>
      </c>
      <c r="M14" s="342" t="s">
        <v>130</v>
      </c>
      <c r="N14" s="232">
        <f t="shared" si="3"/>
        <v>38.9</v>
      </c>
      <c r="O14" s="149">
        <f t="shared" si="4"/>
        <v>33.3</v>
      </c>
      <c r="P14" s="137">
        <f t="shared" si="0"/>
        <v>16.1</v>
      </c>
      <c r="Q14" s="137">
        <f t="shared" si="5"/>
        <v>11.7</v>
      </c>
      <c r="R14" s="137" t="e">
        <f t="shared" si="6"/>
        <v>#VALUE!</v>
      </c>
      <c r="S14" s="149" t="e">
        <f>#REF!+O14+P14+Q14+R14</f>
        <v>#REF!</v>
      </c>
      <c r="U14" s="149">
        <f t="shared" si="1"/>
        <v>38.9</v>
      </c>
      <c r="V14" s="137">
        <f t="shared" si="10"/>
        <v>33.3</v>
      </c>
      <c r="W14" s="137">
        <f t="shared" si="7"/>
        <v>16.1</v>
      </c>
      <c r="X14" s="137">
        <f t="shared" si="8"/>
        <v>11.7</v>
      </c>
      <c r="Y14" s="137" t="e">
        <f t="shared" si="2"/>
        <v>#VALUE!</v>
      </c>
      <c r="AA14" s="137" t="e">
        <f t="shared" si="9"/>
        <v>#VALUE!</v>
      </c>
    </row>
    <row r="15" spans="1:27" ht="12.75">
      <c r="A15" s="54" t="s">
        <v>102</v>
      </c>
      <c r="B15" s="251">
        <v>341</v>
      </c>
      <c r="C15" s="102">
        <v>430</v>
      </c>
      <c r="D15" s="102">
        <v>123</v>
      </c>
      <c r="E15" s="321">
        <v>165</v>
      </c>
      <c r="F15" s="161">
        <v>117</v>
      </c>
      <c r="G15" s="102">
        <v>160</v>
      </c>
      <c r="H15" s="161">
        <v>68</v>
      </c>
      <c r="I15" s="102">
        <v>72</v>
      </c>
      <c r="J15" s="161">
        <v>32</v>
      </c>
      <c r="K15" s="102">
        <v>33</v>
      </c>
      <c r="L15" s="90">
        <v>1</v>
      </c>
      <c r="M15" s="343" t="s">
        <v>130</v>
      </c>
      <c r="N15" s="232">
        <f t="shared" si="3"/>
        <v>36.1</v>
      </c>
      <c r="O15" s="149">
        <f t="shared" si="4"/>
        <v>34.3</v>
      </c>
      <c r="P15" s="137">
        <f t="shared" si="0"/>
        <v>19.9</v>
      </c>
      <c r="Q15" s="137">
        <f t="shared" si="5"/>
        <v>9.4</v>
      </c>
      <c r="R15" s="137">
        <f t="shared" si="6"/>
        <v>0.3</v>
      </c>
      <c r="S15" s="149" t="e">
        <f>#REF!+O15+P15+Q15+R15</f>
        <v>#REF!</v>
      </c>
      <c r="U15" s="149">
        <f t="shared" si="1"/>
        <v>36.1</v>
      </c>
      <c r="V15" s="137">
        <f t="shared" si="10"/>
        <v>34.3</v>
      </c>
      <c r="W15" s="137">
        <f t="shared" si="7"/>
        <v>19.9</v>
      </c>
      <c r="X15" s="137">
        <f t="shared" si="8"/>
        <v>9.4</v>
      </c>
      <c r="Y15" s="137">
        <f t="shared" si="2"/>
        <v>0.3</v>
      </c>
      <c r="AA15" s="137">
        <f t="shared" si="9"/>
        <v>100.00000000000001</v>
      </c>
    </row>
    <row r="16" spans="1:25" ht="12.75">
      <c r="A16" s="247" t="s">
        <v>70</v>
      </c>
      <c r="B16" s="242"/>
      <c r="C16" s="102"/>
      <c r="D16" s="141"/>
      <c r="E16" s="321"/>
      <c r="F16" s="143"/>
      <c r="G16" s="143"/>
      <c r="H16" s="141"/>
      <c r="I16" s="141"/>
      <c r="J16" s="141"/>
      <c r="K16" s="141"/>
      <c r="L16" s="87"/>
      <c r="M16" s="342"/>
      <c r="N16" s="232" t="e">
        <f t="shared" si="3"/>
        <v>#DIV/0!</v>
      </c>
      <c r="O16" s="149" t="e">
        <f t="shared" si="4"/>
        <v>#DIV/0!</v>
      </c>
      <c r="P16" s="137" t="e">
        <f t="shared" si="0"/>
        <v>#DIV/0!</v>
      </c>
      <c r="Q16" s="137" t="e">
        <f t="shared" si="5"/>
        <v>#DIV/0!</v>
      </c>
      <c r="R16" s="137" t="e">
        <f t="shared" si="6"/>
        <v>#DIV/0!</v>
      </c>
      <c r="S16" s="149"/>
      <c r="U16" s="149" t="e">
        <f t="shared" si="1"/>
        <v>#DIV/0!</v>
      </c>
      <c r="V16" s="137" t="e">
        <f t="shared" si="10"/>
        <v>#DIV/0!</v>
      </c>
      <c r="W16" s="137" t="e">
        <f t="shared" si="7"/>
        <v>#DIV/0!</v>
      </c>
      <c r="X16" s="137" t="e">
        <f t="shared" si="8"/>
        <v>#DIV/0!</v>
      </c>
      <c r="Y16" s="137" t="e">
        <f t="shared" si="2"/>
        <v>#DIV/0!</v>
      </c>
    </row>
    <row r="17" spans="1:27" ht="12.75">
      <c r="A17" s="247" t="s">
        <v>64</v>
      </c>
      <c r="B17" s="251">
        <v>223</v>
      </c>
      <c r="C17" s="102">
        <v>283</v>
      </c>
      <c r="D17" s="102">
        <v>81</v>
      </c>
      <c r="E17" s="95">
        <v>119</v>
      </c>
      <c r="F17" s="161">
        <v>82</v>
      </c>
      <c r="G17" s="102">
        <v>108</v>
      </c>
      <c r="H17" s="161">
        <v>42</v>
      </c>
      <c r="I17" s="102">
        <v>41</v>
      </c>
      <c r="J17" s="161">
        <v>17</v>
      </c>
      <c r="K17" s="102">
        <v>15</v>
      </c>
      <c r="L17" s="90">
        <v>1</v>
      </c>
      <c r="M17" s="343" t="s">
        <v>130</v>
      </c>
      <c r="N17" s="232">
        <f t="shared" si="3"/>
        <v>36.3</v>
      </c>
      <c r="O17" s="149">
        <f t="shared" si="4"/>
        <v>36.8</v>
      </c>
      <c r="P17" s="137">
        <f t="shared" si="0"/>
        <v>18.8</v>
      </c>
      <c r="Q17" s="137">
        <f t="shared" si="5"/>
        <v>7.6</v>
      </c>
      <c r="R17" s="137">
        <f t="shared" si="6"/>
        <v>0.4</v>
      </c>
      <c r="S17" s="149" t="e">
        <f>#REF!+O17+P17+Q17+R17</f>
        <v>#REF!</v>
      </c>
      <c r="U17" s="149">
        <f t="shared" si="1"/>
        <v>36.3</v>
      </c>
      <c r="V17" s="137">
        <f t="shared" si="10"/>
        <v>36.8</v>
      </c>
      <c r="W17" s="137">
        <f t="shared" si="7"/>
        <v>18.8</v>
      </c>
      <c r="X17" s="137">
        <f t="shared" si="8"/>
        <v>7.6</v>
      </c>
      <c r="Y17" s="137">
        <v>0.5</v>
      </c>
      <c r="AA17" s="137">
        <f t="shared" si="9"/>
        <v>99.99999999999999</v>
      </c>
    </row>
    <row r="18" spans="1:27" ht="12.75">
      <c r="A18" s="248" t="s">
        <v>5</v>
      </c>
      <c r="B18" s="251">
        <v>97</v>
      </c>
      <c r="C18" s="102">
        <v>102</v>
      </c>
      <c r="D18" s="102">
        <v>42</v>
      </c>
      <c r="E18" s="321">
        <v>46</v>
      </c>
      <c r="F18" s="161">
        <v>29</v>
      </c>
      <c r="G18" s="102">
        <v>30</v>
      </c>
      <c r="H18" s="161">
        <v>17</v>
      </c>
      <c r="I18" s="102">
        <v>15</v>
      </c>
      <c r="J18" s="161">
        <v>9</v>
      </c>
      <c r="K18" s="102">
        <v>11</v>
      </c>
      <c r="L18" s="90" t="s">
        <v>130</v>
      </c>
      <c r="M18" s="343" t="s">
        <v>130</v>
      </c>
      <c r="N18" s="232">
        <f t="shared" si="3"/>
        <v>43.3</v>
      </c>
      <c r="O18" s="149">
        <f t="shared" si="4"/>
        <v>29.9</v>
      </c>
      <c r="P18" s="137">
        <f t="shared" si="0"/>
        <v>17.5</v>
      </c>
      <c r="Q18" s="137">
        <f t="shared" si="5"/>
        <v>9.3</v>
      </c>
      <c r="R18" s="137" t="e">
        <f t="shared" si="6"/>
        <v>#VALUE!</v>
      </c>
      <c r="S18" s="149" t="e">
        <f>#REF!+O18+P18+Q18+R18</f>
        <v>#REF!</v>
      </c>
      <c r="U18" s="149">
        <f t="shared" si="1"/>
        <v>43.3</v>
      </c>
      <c r="V18" s="137">
        <f t="shared" si="10"/>
        <v>29.9</v>
      </c>
      <c r="W18" s="137">
        <f t="shared" si="7"/>
        <v>17.5</v>
      </c>
      <c r="X18" s="137">
        <f t="shared" si="8"/>
        <v>9.3</v>
      </c>
      <c r="Y18" s="137" t="e">
        <f t="shared" si="2"/>
        <v>#VALUE!</v>
      </c>
      <c r="AA18" s="137" t="e">
        <f t="shared" si="9"/>
        <v>#VALUE!</v>
      </c>
    </row>
    <row r="19" spans="1:27" ht="12.75">
      <c r="A19" s="54" t="s">
        <v>6</v>
      </c>
      <c r="B19" s="251">
        <v>139</v>
      </c>
      <c r="C19" s="163">
        <v>172</v>
      </c>
      <c r="D19" s="102">
        <v>65</v>
      </c>
      <c r="E19" s="321">
        <v>59</v>
      </c>
      <c r="F19" s="161">
        <v>33</v>
      </c>
      <c r="G19" s="102">
        <v>69</v>
      </c>
      <c r="H19" s="161">
        <v>25</v>
      </c>
      <c r="I19" s="102">
        <v>30</v>
      </c>
      <c r="J19" s="161">
        <v>15</v>
      </c>
      <c r="K19" s="102">
        <v>14</v>
      </c>
      <c r="L19" s="90">
        <v>1</v>
      </c>
      <c r="M19" s="343" t="s">
        <v>130</v>
      </c>
      <c r="N19" s="232">
        <f t="shared" si="3"/>
        <v>46.8</v>
      </c>
      <c r="O19" s="149">
        <f t="shared" si="4"/>
        <v>23.7</v>
      </c>
      <c r="P19" s="137">
        <f t="shared" si="0"/>
        <v>18</v>
      </c>
      <c r="Q19" s="137">
        <f t="shared" si="5"/>
        <v>10.8</v>
      </c>
      <c r="R19" s="137">
        <f t="shared" si="6"/>
        <v>0.7</v>
      </c>
      <c r="S19" s="149" t="e">
        <f>#REF!+O19+P19+Q19+R19</f>
        <v>#REF!</v>
      </c>
      <c r="U19" s="149">
        <f t="shared" si="1"/>
        <v>46.8</v>
      </c>
      <c r="V19" s="137">
        <f t="shared" si="10"/>
        <v>23.7</v>
      </c>
      <c r="W19" s="137">
        <f t="shared" si="7"/>
        <v>18</v>
      </c>
      <c r="X19" s="137">
        <f t="shared" si="8"/>
        <v>10.8</v>
      </c>
      <c r="Y19" s="137">
        <f t="shared" si="2"/>
        <v>0.7</v>
      </c>
      <c r="AA19" s="137">
        <f t="shared" si="9"/>
        <v>100</v>
      </c>
    </row>
    <row r="20" spans="1:27" ht="12.75">
      <c r="A20" s="54" t="s">
        <v>106</v>
      </c>
      <c r="B20" s="251">
        <v>165</v>
      </c>
      <c r="C20" s="102">
        <v>188</v>
      </c>
      <c r="D20" s="102">
        <v>55</v>
      </c>
      <c r="E20" s="321">
        <v>73</v>
      </c>
      <c r="F20" s="161">
        <v>61</v>
      </c>
      <c r="G20" s="102">
        <v>71</v>
      </c>
      <c r="H20" s="161">
        <v>36</v>
      </c>
      <c r="I20" s="102">
        <v>35</v>
      </c>
      <c r="J20" s="164">
        <v>13</v>
      </c>
      <c r="K20" s="102">
        <v>9</v>
      </c>
      <c r="L20" s="90" t="s">
        <v>130</v>
      </c>
      <c r="M20" s="343" t="s">
        <v>130</v>
      </c>
      <c r="N20" s="232">
        <f t="shared" si="3"/>
        <v>33.3</v>
      </c>
      <c r="O20" s="149">
        <f t="shared" si="4"/>
        <v>37</v>
      </c>
      <c r="P20" s="137">
        <f t="shared" si="0"/>
        <v>21.8</v>
      </c>
      <c r="Q20" s="137">
        <f t="shared" si="5"/>
        <v>7.9</v>
      </c>
      <c r="R20" s="137" t="e">
        <f t="shared" si="6"/>
        <v>#VALUE!</v>
      </c>
      <c r="S20" s="149" t="e">
        <f>#REF!+O20+P20+Q20+R20</f>
        <v>#REF!</v>
      </c>
      <c r="U20" s="149">
        <f t="shared" si="1"/>
        <v>33.3</v>
      </c>
      <c r="V20" s="137">
        <f t="shared" si="10"/>
        <v>37</v>
      </c>
      <c r="W20" s="137">
        <f t="shared" si="7"/>
        <v>21.8</v>
      </c>
      <c r="X20" s="137">
        <f t="shared" si="8"/>
        <v>7.9</v>
      </c>
      <c r="Y20" s="137" t="e">
        <f t="shared" si="2"/>
        <v>#VALUE!</v>
      </c>
      <c r="AA20" s="137" t="e">
        <f t="shared" si="9"/>
        <v>#VALUE!</v>
      </c>
    </row>
    <row r="21" spans="1:27" ht="12.75">
      <c r="A21" s="54" t="s">
        <v>68</v>
      </c>
      <c r="B21" s="251">
        <v>562</v>
      </c>
      <c r="C21" s="102">
        <v>658</v>
      </c>
      <c r="D21" s="164">
        <v>233</v>
      </c>
      <c r="E21" s="321">
        <v>259</v>
      </c>
      <c r="F21" s="141">
        <v>192</v>
      </c>
      <c r="G21" s="102">
        <v>265</v>
      </c>
      <c r="H21" s="142">
        <v>104</v>
      </c>
      <c r="I21" s="102">
        <v>90</v>
      </c>
      <c r="J21" s="233">
        <v>32</v>
      </c>
      <c r="K21" s="102">
        <v>44</v>
      </c>
      <c r="L21" s="90">
        <v>1</v>
      </c>
      <c r="M21" s="343" t="s">
        <v>130</v>
      </c>
      <c r="N21" s="232">
        <f t="shared" si="3"/>
        <v>41.5</v>
      </c>
      <c r="O21" s="149">
        <f t="shared" si="4"/>
        <v>34.2</v>
      </c>
      <c r="P21" s="137">
        <f t="shared" si="0"/>
        <v>18.5</v>
      </c>
      <c r="Q21" s="137">
        <f t="shared" si="5"/>
        <v>5.7</v>
      </c>
      <c r="R21" s="137">
        <f t="shared" si="6"/>
        <v>0.2</v>
      </c>
      <c r="S21" s="149" t="e">
        <f>#REF!+O21+P21+Q21+R21</f>
        <v>#REF!</v>
      </c>
      <c r="U21" s="149">
        <v>41.4</v>
      </c>
      <c r="V21" s="137">
        <f t="shared" si="10"/>
        <v>34.2</v>
      </c>
      <c r="W21" s="137">
        <f t="shared" si="7"/>
        <v>18.5</v>
      </c>
      <c r="X21" s="137">
        <f t="shared" si="8"/>
        <v>5.7</v>
      </c>
      <c r="Y21" s="137">
        <f t="shared" si="2"/>
        <v>0.2</v>
      </c>
      <c r="AA21" s="137">
        <f t="shared" si="9"/>
        <v>100</v>
      </c>
    </row>
    <row r="22" spans="1:25" ht="12.75">
      <c r="A22" s="247" t="s">
        <v>70</v>
      </c>
      <c r="B22" s="243"/>
      <c r="C22" s="163"/>
      <c r="D22" s="141"/>
      <c r="E22" s="325"/>
      <c r="F22" s="143"/>
      <c r="G22" s="143"/>
      <c r="H22" s="141"/>
      <c r="I22" s="141"/>
      <c r="J22" s="141"/>
      <c r="K22" s="141"/>
      <c r="L22" s="87"/>
      <c r="M22" s="342"/>
      <c r="N22" s="232" t="e">
        <f t="shared" si="3"/>
        <v>#DIV/0!</v>
      </c>
      <c r="O22" s="149" t="e">
        <f t="shared" si="4"/>
        <v>#DIV/0!</v>
      </c>
      <c r="P22" s="137" t="e">
        <f t="shared" si="0"/>
        <v>#DIV/0!</v>
      </c>
      <c r="Q22" s="137" t="e">
        <f t="shared" si="5"/>
        <v>#DIV/0!</v>
      </c>
      <c r="R22" s="137" t="e">
        <f t="shared" si="6"/>
        <v>#DIV/0!</v>
      </c>
      <c r="S22" s="149"/>
      <c r="U22" s="149" t="e">
        <f t="shared" si="1"/>
        <v>#DIV/0!</v>
      </c>
      <c r="V22" s="137" t="e">
        <f t="shared" si="10"/>
        <v>#DIV/0!</v>
      </c>
      <c r="W22" s="137" t="e">
        <f t="shared" si="7"/>
        <v>#DIV/0!</v>
      </c>
      <c r="X22" s="137" t="e">
        <f t="shared" si="8"/>
        <v>#DIV/0!</v>
      </c>
      <c r="Y22" s="137" t="e">
        <f t="shared" si="2"/>
        <v>#DIV/0!</v>
      </c>
    </row>
    <row r="23" spans="1:27" ht="12.75">
      <c r="A23" s="247" t="s">
        <v>20</v>
      </c>
      <c r="B23" s="251">
        <v>445</v>
      </c>
      <c r="C23" s="161">
        <v>518</v>
      </c>
      <c r="D23" s="141">
        <v>184</v>
      </c>
      <c r="E23" s="95">
        <v>210</v>
      </c>
      <c r="F23" s="143">
        <v>161</v>
      </c>
      <c r="G23" s="102">
        <v>224</v>
      </c>
      <c r="H23" s="141">
        <v>76</v>
      </c>
      <c r="I23" s="102">
        <v>59</v>
      </c>
      <c r="J23" s="141">
        <v>23</v>
      </c>
      <c r="K23" s="102">
        <v>25</v>
      </c>
      <c r="L23" s="90">
        <v>1</v>
      </c>
      <c r="M23" s="343" t="s">
        <v>130</v>
      </c>
      <c r="N23" s="232">
        <f t="shared" si="3"/>
        <v>41.3</v>
      </c>
      <c r="O23" s="149">
        <f t="shared" si="4"/>
        <v>36.2</v>
      </c>
      <c r="P23" s="137">
        <f t="shared" si="0"/>
        <v>17.1</v>
      </c>
      <c r="Q23" s="137">
        <f t="shared" si="5"/>
        <v>5.2</v>
      </c>
      <c r="R23" s="137">
        <f t="shared" si="6"/>
        <v>0.2</v>
      </c>
      <c r="S23" s="149" t="e">
        <f>#REF!+O23+P23+Q23+R23</f>
        <v>#REF!</v>
      </c>
      <c r="U23" s="149">
        <f t="shared" si="1"/>
        <v>41.3</v>
      </c>
      <c r="V23" s="137">
        <f t="shared" si="10"/>
        <v>36.2</v>
      </c>
      <c r="W23" s="137">
        <f t="shared" si="7"/>
        <v>17.1</v>
      </c>
      <c r="X23" s="137">
        <f t="shared" si="8"/>
        <v>5.2</v>
      </c>
      <c r="Y23" s="137">
        <f t="shared" si="2"/>
        <v>0.2</v>
      </c>
      <c r="AA23" s="137">
        <f t="shared" si="9"/>
        <v>100</v>
      </c>
    </row>
    <row r="24" spans="1:27" ht="12.75">
      <c r="A24" s="54" t="s">
        <v>7</v>
      </c>
      <c r="B24" s="251">
        <v>117</v>
      </c>
      <c r="C24" s="102">
        <v>107</v>
      </c>
      <c r="D24" s="102">
        <v>41</v>
      </c>
      <c r="E24" s="321">
        <v>39</v>
      </c>
      <c r="F24" s="161">
        <v>39</v>
      </c>
      <c r="G24" s="102">
        <v>32</v>
      </c>
      <c r="H24" s="164">
        <v>25</v>
      </c>
      <c r="I24" s="102">
        <v>23</v>
      </c>
      <c r="J24" s="161">
        <v>12</v>
      </c>
      <c r="K24" s="102">
        <v>13</v>
      </c>
      <c r="L24" s="90" t="s">
        <v>130</v>
      </c>
      <c r="M24" s="343" t="s">
        <v>130</v>
      </c>
      <c r="N24" s="232">
        <f t="shared" si="3"/>
        <v>35</v>
      </c>
      <c r="O24" s="149">
        <f t="shared" si="4"/>
        <v>33.3</v>
      </c>
      <c r="P24" s="137">
        <f t="shared" si="0"/>
        <v>21.4</v>
      </c>
      <c r="Q24" s="137">
        <f t="shared" si="5"/>
        <v>10.3</v>
      </c>
      <c r="R24" s="137" t="e">
        <f t="shared" si="6"/>
        <v>#VALUE!</v>
      </c>
      <c r="S24" s="149" t="e">
        <f>#REF!+O24+P24+Q24+R24</f>
        <v>#REF!</v>
      </c>
      <c r="U24" s="149">
        <f t="shared" si="1"/>
        <v>35</v>
      </c>
      <c r="V24" s="137">
        <f t="shared" si="10"/>
        <v>33.3</v>
      </c>
      <c r="W24" s="137">
        <f t="shared" si="7"/>
        <v>21.4</v>
      </c>
      <c r="X24" s="137">
        <f t="shared" si="8"/>
        <v>10.3</v>
      </c>
      <c r="Y24" s="137" t="e">
        <f t="shared" si="2"/>
        <v>#VALUE!</v>
      </c>
      <c r="AA24" s="137" t="e">
        <f t="shared" si="9"/>
        <v>#VALUE!</v>
      </c>
    </row>
    <row r="25" spans="1:27" ht="12.75">
      <c r="A25" s="54" t="s">
        <v>8</v>
      </c>
      <c r="B25" s="251">
        <v>250</v>
      </c>
      <c r="C25" s="102">
        <v>233</v>
      </c>
      <c r="D25" s="102">
        <v>88</v>
      </c>
      <c r="E25" s="321">
        <v>75</v>
      </c>
      <c r="F25" s="161">
        <v>91</v>
      </c>
      <c r="G25" s="102">
        <v>88</v>
      </c>
      <c r="H25" s="161">
        <v>49</v>
      </c>
      <c r="I25" s="102">
        <v>49</v>
      </c>
      <c r="J25" s="161">
        <v>22</v>
      </c>
      <c r="K25" s="102">
        <v>21</v>
      </c>
      <c r="L25" s="90" t="s">
        <v>130</v>
      </c>
      <c r="M25" s="343" t="s">
        <v>130</v>
      </c>
      <c r="N25" s="232">
        <f t="shared" si="3"/>
        <v>35.2</v>
      </c>
      <c r="O25" s="149">
        <f t="shared" si="4"/>
        <v>36.4</v>
      </c>
      <c r="P25" s="137">
        <f t="shared" si="0"/>
        <v>19.6</v>
      </c>
      <c r="Q25" s="137">
        <f t="shared" si="5"/>
        <v>8.8</v>
      </c>
      <c r="R25" s="137" t="e">
        <f t="shared" si="6"/>
        <v>#VALUE!</v>
      </c>
      <c r="S25" s="149" t="e">
        <f>#REF!+O25+P25+Q25+R25</f>
        <v>#REF!</v>
      </c>
      <c r="U25" s="149">
        <f t="shared" si="1"/>
        <v>35.2</v>
      </c>
      <c r="V25" s="137">
        <f t="shared" si="10"/>
        <v>36.4</v>
      </c>
      <c r="W25" s="137">
        <f t="shared" si="7"/>
        <v>19.6</v>
      </c>
      <c r="X25" s="137">
        <f t="shared" si="8"/>
        <v>8.8</v>
      </c>
      <c r="Y25" s="137" t="e">
        <f t="shared" si="2"/>
        <v>#VALUE!</v>
      </c>
      <c r="AA25" s="137" t="e">
        <f t="shared" si="9"/>
        <v>#VALUE!</v>
      </c>
    </row>
    <row r="26" spans="1:27" ht="12.75">
      <c r="A26" s="241" t="s">
        <v>9</v>
      </c>
      <c r="B26" s="251">
        <v>64</v>
      </c>
      <c r="C26" s="102">
        <v>54</v>
      </c>
      <c r="D26" s="102">
        <v>29</v>
      </c>
      <c r="E26" s="321">
        <v>22</v>
      </c>
      <c r="F26" s="161">
        <v>16</v>
      </c>
      <c r="G26" s="102">
        <v>17</v>
      </c>
      <c r="H26" s="161">
        <v>12</v>
      </c>
      <c r="I26" s="102">
        <v>9</v>
      </c>
      <c r="J26" s="161">
        <v>7</v>
      </c>
      <c r="K26" s="102">
        <v>6</v>
      </c>
      <c r="L26" s="90" t="s">
        <v>130</v>
      </c>
      <c r="M26" s="342" t="s">
        <v>130</v>
      </c>
      <c r="N26" s="232">
        <f t="shared" si="3"/>
        <v>45.3</v>
      </c>
      <c r="O26" s="149">
        <f t="shared" si="4"/>
        <v>25</v>
      </c>
      <c r="P26" s="137">
        <f t="shared" si="0"/>
        <v>18.8</v>
      </c>
      <c r="Q26" s="137">
        <f t="shared" si="5"/>
        <v>10.9</v>
      </c>
      <c r="R26" s="137" t="e">
        <f t="shared" si="6"/>
        <v>#VALUE!</v>
      </c>
      <c r="S26" s="149" t="e">
        <f>#REF!+O26+P26+Q26+R26</f>
        <v>#REF!</v>
      </c>
      <c r="U26" s="149">
        <f t="shared" si="1"/>
        <v>45.3</v>
      </c>
      <c r="V26" s="137">
        <f t="shared" si="10"/>
        <v>25</v>
      </c>
      <c r="W26" s="137">
        <f t="shared" si="7"/>
        <v>18.8</v>
      </c>
      <c r="X26" s="137">
        <f t="shared" si="8"/>
        <v>10.9</v>
      </c>
      <c r="Y26" s="137" t="e">
        <f t="shared" si="2"/>
        <v>#VALUE!</v>
      </c>
      <c r="AA26" s="137" t="e">
        <f t="shared" si="9"/>
        <v>#VALUE!</v>
      </c>
    </row>
    <row r="27" spans="1:27" ht="12.75">
      <c r="A27" s="54" t="s">
        <v>10</v>
      </c>
      <c r="B27" s="251">
        <v>176</v>
      </c>
      <c r="C27" s="102">
        <v>181</v>
      </c>
      <c r="D27" s="102">
        <v>69</v>
      </c>
      <c r="E27" s="321">
        <v>56</v>
      </c>
      <c r="F27" s="161">
        <v>60</v>
      </c>
      <c r="G27" s="102">
        <v>66</v>
      </c>
      <c r="H27" s="161">
        <v>30</v>
      </c>
      <c r="I27" s="102">
        <v>37</v>
      </c>
      <c r="J27" s="164">
        <v>16</v>
      </c>
      <c r="K27" s="102">
        <v>22</v>
      </c>
      <c r="L27" s="87">
        <v>1</v>
      </c>
      <c r="M27" s="342" t="s">
        <v>130</v>
      </c>
      <c r="N27" s="232">
        <f t="shared" si="3"/>
        <v>39.2</v>
      </c>
      <c r="O27" s="149">
        <f t="shared" si="4"/>
        <v>34.1</v>
      </c>
      <c r="P27" s="137">
        <f t="shared" si="0"/>
        <v>17</v>
      </c>
      <c r="Q27" s="137">
        <f t="shared" si="5"/>
        <v>9.1</v>
      </c>
      <c r="R27" s="137">
        <f t="shared" si="6"/>
        <v>0.6</v>
      </c>
      <c r="S27" s="149" t="e">
        <f>#REF!+O27+P27+Q27+R27</f>
        <v>#REF!</v>
      </c>
      <c r="U27" s="149">
        <f t="shared" si="1"/>
        <v>39.2</v>
      </c>
      <c r="V27" s="137">
        <f t="shared" si="10"/>
        <v>34.1</v>
      </c>
      <c r="W27" s="137">
        <f t="shared" si="7"/>
        <v>17</v>
      </c>
      <c r="X27" s="137">
        <f t="shared" si="8"/>
        <v>9.1</v>
      </c>
      <c r="Y27" s="137">
        <f t="shared" si="2"/>
        <v>0.6</v>
      </c>
      <c r="AA27" s="137">
        <f t="shared" si="9"/>
        <v>100</v>
      </c>
    </row>
    <row r="28" spans="1:27" ht="12.75">
      <c r="A28" s="54" t="s">
        <v>11</v>
      </c>
      <c r="B28" s="251">
        <v>110</v>
      </c>
      <c r="C28" s="102">
        <v>116</v>
      </c>
      <c r="D28" s="102">
        <v>40</v>
      </c>
      <c r="E28" s="321">
        <v>37</v>
      </c>
      <c r="F28" s="161">
        <v>39</v>
      </c>
      <c r="G28" s="102">
        <v>42</v>
      </c>
      <c r="H28" s="161">
        <v>25</v>
      </c>
      <c r="I28" s="102">
        <v>24</v>
      </c>
      <c r="J28" s="161">
        <v>6</v>
      </c>
      <c r="K28" s="102">
        <v>13</v>
      </c>
      <c r="L28" s="90" t="s">
        <v>130</v>
      </c>
      <c r="M28" s="343" t="s">
        <v>130</v>
      </c>
      <c r="N28" s="232">
        <f t="shared" si="3"/>
        <v>36.4</v>
      </c>
      <c r="O28" s="149">
        <f t="shared" si="4"/>
        <v>35.5</v>
      </c>
      <c r="P28" s="137">
        <f t="shared" si="0"/>
        <v>22.7</v>
      </c>
      <c r="Q28" s="137">
        <f t="shared" si="5"/>
        <v>5.5</v>
      </c>
      <c r="R28" s="137" t="e">
        <f t="shared" si="6"/>
        <v>#VALUE!</v>
      </c>
      <c r="S28" s="149" t="e">
        <f>#REF!+O28+P28+Q28+R28</f>
        <v>#REF!</v>
      </c>
      <c r="U28" s="149">
        <f t="shared" si="1"/>
        <v>36.4</v>
      </c>
      <c r="V28" s="137">
        <f t="shared" si="10"/>
        <v>35.5</v>
      </c>
      <c r="W28" s="137">
        <f t="shared" si="7"/>
        <v>22.7</v>
      </c>
      <c r="X28" s="137">
        <v>5.4</v>
      </c>
      <c r="Y28" s="137" t="e">
        <f t="shared" si="2"/>
        <v>#VALUE!</v>
      </c>
      <c r="AA28" s="137" t="e">
        <f t="shared" si="9"/>
        <v>#VALUE!</v>
      </c>
    </row>
    <row r="29" spans="1:27" ht="12.75">
      <c r="A29" s="54" t="s">
        <v>103</v>
      </c>
      <c r="B29" s="251">
        <v>200</v>
      </c>
      <c r="C29" s="102">
        <v>259</v>
      </c>
      <c r="D29" s="102">
        <v>69</v>
      </c>
      <c r="E29" s="321">
        <v>81</v>
      </c>
      <c r="F29" s="161">
        <v>83</v>
      </c>
      <c r="G29" s="102">
        <v>103</v>
      </c>
      <c r="H29" s="161">
        <v>25</v>
      </c>
      <c r="I29" s="102">
        <v>47</v>
      </c>
      <c r="J29" s="161">
        <v>22</v>
      </c>
      <c r="K29" s="102">
        <v>28</v>
      </c>
      <c r="L29" s="90">
        <v>1</v>
      </c>
      <c r="M29" s="343" t="s">
        <v>130</v>
      </c>
      <c r="N29" s="232">
        <f t="shared" si="3"/>
        <v>34.5</v>
      </c>
      <c r="O29" s="149">
        <f t="shared" si="4"/>
        <v>41.5</v>
      </c>
      <c r="P29" s="137">
        <f t="shared" si="0"/>
        <v>12.5</v>
      </c>
      <c r="Q29" s="137">
        <f t="shared" si="5"/>
        <v>11</v>
      </c>
      <c r="R29" s="137">
        <f t="shared" si="6"/>
        <v>0.5</v>
      </c>
      <c r="S29" s="149" t="e">
        <f>#REF!+O29+P29+Q29+R29</f>
        <v>#REF!</v>
      </c>
      <c r="U29" s="149">
        <f t="shared" si="1"/>
        <v>34.5</v>
      </c>
      <c r="V29" s="137">
        <f t="shared" si="10"/>
        <v>41.5</v>
      </c>
      <c r="W29" s="137">
        <f t="shared" si="7"/>
        <v>12.5</v>
      </c>
      <c r="X29" s="137">
        <f t="shared" si="8"/>
        <v>11</v>
      </c>
      <c r="Y29" s="137">
        <f t="shared" si="2"/>
        <v>0.5</v>
      </c>
      <c r="AA29" s="137">
        <f t="shared" si="9"/>
        <v>100</v>
      </c>
    </row>
    <row r="30" spans="1:27" ht="12.75">
      <c r="A30" s="54" t="s">
        <v>12</v>
      </c>
      <c r="B30" s="251">
        <v>166</v>
      </c>
      <c r="C30" s="102">
        <v>208</v>
      </c>
      <c r="D30" s="102">
        <v>57</v>
      </c>
      <c r="E30" s="321">
        <v>87</v>
      </c>
      <c r="F30" s="161">
        <v>54</v>
      </c>
      <c r="G30" s="102">
        <v>65</v>
      </c>
      <c r="H30" s="161">
        <v>31</v>
      </c>
      <c r="I30" s="102">
        <v>30</v>
      </c>
      <c r="J30" s="164">
        <v>21</v>
      </c>
      <c r="K30" s="102">
        <v>25</v>
      </c>
      <c r="L30" s="90">
        <v>3</v>
      </c>
      <c r="M30" s="343">
        <v>1</v>
      </c>
      <c r="N30" s="232">
        <f t="shared" si="3"/>
        <v>34.3</v>
      </c>
      <c r="O30" s="149">
        <f t="shared" si="4"/>
        <v>32.5</v>
      </c>
      <c r="P30" s="137">
        <f t="shared" si="0"/>
        <v>18.7</v>
      </c>
      <c r="Q30" s="137">
        <f t="shared" si="5"/>
        <v>12.7</v>
      </c>
      <c r="R30" s="137">
        <f t="shared" si="6"/>
        <v>1.8</v>
      </c>
      <c r="S30" s="149" t="e">
        <f>#REF!+O30+P30+Q30+R30</f>
        <v>#REF!</v>
      </c>
      <c r="U30" s="149">
        <f t="shared" si="1"/>
        <v>34.3</v>
      </c>
      <c r="V30" s="137">
        <f t="shared" si="10"/>
        <v>32.5</v>
      </c>
      <c r="W30" s="137">
        <f t="shared" si="7"/>
        <v>18.7</v>
      </c>
      <c r="X30" s="137">
        <f t="shared" si="8"/>
        <v>12.7</v>
      </c>
      <c r="Y30" s="137">
        <f t="shared" si="2"/>
        <v>1.8</v>
      </c>
      <c r="AA30" s="137">
        <f t="shared" si="9"/>
        <v>100</v>
      </c>
    </row>
    <row r="31" spans="1:27" ht="12.75">
      <c r="A31" s="54" t="s">
        <v>13</v>
      </c>
      <c r="B31" s="251">
        <v>218</v>
      </c>
      <c r="C31" s="102">
        <v>223</v>
      </c>
      <c r="D31" s="102">
        <v>85</v>
      </c>
      <c r="E31" s="321">
        <v>68</v>
      </c>
      <c r="F31" s="161">
        <v>73</v>
      </c>
      <c r="G31" s="102">
        <v>90</v>
      </c>
      <c r="H31" s="161">
        <v>38</v>
      </c>
      <c r="I31" s="102">
        <v>45</v>
      </c>
      <c r="J31" s="164">
        <v>22</v>
      </c>
      <c r="K31" s="102">
        <v>20</v>
      </c>
      <c r="L31" s="90" t="s">
        <v>130</v>
      </c>
      <c r="M31" s="343" t="s">
        <v>130</v>
      </c>
      <c r="N31" s="232">
        <f t="shared" si="3"/>
        <v>39</v>
      </c>
      <c r="O31" s="149">
        <f t="shared" si="4"/>
        <v>33.5</v>
      </c>
      <c r="P31" s="137">
        <f t="shared" si="0"/>
        <v>17.4</v>
      </c>
      <c r="Q31" s="137">
        <f t="shared" si="5"/>
        <v>10.1</v>
      </c>
      <c r="R31" s="137" t="e">
        <f t="shared" si="6"/>
        <v>#VALUE!</v>
      </c>
      <c r="S31" s="149" t="e">
        <f>#REF!+O31+P31+Q31+R31</f>
        <v>#REF!</v>
      </c>
      <c r="U31" s="149">
        <f t="shared" si="1"/>
        <v>39</v>
      </c>
      <c r="V31" s="137">
        <f t="shared" si="10"/>
        <v>33.5</v>
      </c>
      <c r="W31" s="137">
        <f t="shared" si="7"/>
        <v>17.4</v>
      </c>
      <c r="X31" s="137">
        <f t="shared" si="8"/>
        <v>10.1</v>
      </c>
      <c r="Y31" s="137" t="e">
        <f t="shared" si="2"/>
        <v>#VALUE!</v>
      </c>
      <c r="AA31" s="137" t="e">
        <f t="shared" si="9"/>
        <v>#VALUE!</v>
      </c>
    </row>
    <row r="32" spans="1:27" ht="12.75">
      <c r="A32" s="54" t="s">
        <v>14</v>
      </c>
      <c r="B32" s="251">
        <v>119</v>
      </c>
      <c r="C32" s="102">
        <v>159</v>
      </c>
      <c r="D32" s="102">
        <v>46</v>
      </c>
      <c r="E32" s="321">
        <v>52</v>
      </c>
      <c r="F32" s="161">
        <v>34</v>
      </c>
      <c r="G32" s="102">
        <v>65</v>
      </c>
      <c r="H32" s="161">
        <v>24</v>
      </c>
      <c r="I32" s="102">
        <v>24</v>
      </c>
      <c r="J32" s="161">
        <v>15</v>
      </c>
      <c r="K32" s="102">
        <v>18</v>
      </c>
      <c r="L32" s="90" t="s">
        <v>130</v>
      </c>
      <c r="M32" s="343" t="s">
        <v>130</v>
      </c>
      <c r="N32" s="232">
        <f t="shared" si="3"/>
        <v>38.7</v>
      </c>
      <c r="O32" s="149">
        <f t="shared" si="4"/>
        <v>28.6</v>
      </c>
      <c r="P32" s="137">
        <f t="shared" si="0"/>
        <v>20.2</v>
      </c>
      <c r="Q32" s="137">
        <f t="shared" si="5"/>
        <v>12.6</v>
      </c>
      <c r="R32" s="137" t="e">
        <f t="shared" si="6"/>
        <v>#VALUE!</v>
      </c>
      <c r="S32" s="149" t="e">
        <f>#REF!+O32+P32+Q32+R32</f>
        <v>#REF!</v>
      </c>
      <c r="U32" s="149">
        <v>38.6</v>
      </c>
      <c r="V32" s="137">
        <f t="shared" si="10"/>
        <v>28.6</v>
      </c>
      <c r="W32" s="137">
        <f t="shared" si="7"/>
        <v>20.2</v>
      </c>
      <c r="X32" s="137">
        <f t="shared" si="8"/>
        <v>12.6</v>
      </c>
      <c r="Y32" s="137" t="e">
        <f t="shared" si="2"/>
        <v>#VALUE!</v>
      </c>
      <c r="AA32" s="137" t="e">
        <f t="shared" si="9"/>
        <v>#VALUE!</v>
      </c>
    </row>
    <row r="33" spans="1:27" ht="12.75">
      <c r="A33" s="54" t="s">
        <v>69</v>
      </c>
      <c r="B33" s="251">
        <v>1606</v>
      </c>
      <c r="C33" s="102">
        <v>1745</v>
      </c>
      <c r="D33" s="142">
        <v>652</v>
      </c>
      <c r="E33" s="321">
        <v>622</v>
      </c>
      <c r="F33" s="141">
        <v>610</v>
      </c>
      <c r="G33" s="102">
        <v>739</v>
      </c>
      <c r="H33" s="230">
        <v>262</v>
      </c>
      <c r="I33" s="102">
        <v>284</v>
      </c>
      <c r="J33" s="233">
        <v>79</v>
      </c>
      <c r="K33" s="102">
        <v>100</v>
      </c>
      <c r="L33" s="90">
        <v>3</v>
      </c>
      <c r="M33" s="343" t="s">
        <v>130</v>
      </c>
      <c r="N33" s="232">
        <f t="shared" si="3"/>
        <v>40.6</v>
      </c>
      <c r="O33" s="149">
        <f t="shared" si="4"/>
        <v>38</v>
      </c>
      <c r="P33" s="137">
        <f t="shared" si="0"/>
        <v>16.3</v>
      </c>
      <c r="Q33" s="137">
        <f t="shared" si="5"/>
        <v>4.9</v>
      </c>
      <c r="R33" s="137">
        <f t="shared" si="6"/>
        <v>0.2</v>
      </c>
      <c r="S33" s="149" t="e">
        <f>#REF!+O33+P33+Q33+R33</f>
        <v>#REF!</v>
      </c>
      <c r="U33" s="149">
        <f t="shared" si="1"/>
        <v>40.6</v>
      </c>
      <c r="V33" s="137">
        <f t="shared" si="10"/>
        <v>38</v>
      </c>
      <c r="W33" s="137">
        <f t="shared" si="7"/>
        <v>16.3</v>
      </c>
      <c r="X33" s="137">
        <f t="shared" si="8"/>
        <v>4.9</v>
      </c>
      <c r="Y33" s="137">
        <f t="shared" si="2"/>
        <v>0.2</v>
      </c>
      <c r="AA33" s="137">
        <f t="shared" si="9"/>
        <v>100</v>
      </c>
    </row>
    <row r="34" spans="1:25" ht="12.75">
      <c r="A34" s="247" t="s">
        <v>70</v>
      </c>
      <c r="B34" s="243"/>
      <c r="C34" s="102"/>
      <c r="D34" s="141"/>
      <c r="E34" s="325"/>
      <c r="F34" s="141"/>
      <c r="G34" s="141"/>
      <c r="H34" s="141"/>
      <c r="I34" s="141"/>
      <c r="J34" s="141"/>
      <c r="K34" s="141"/>
      <c r="L34" s="87"/>
      <c r="M34" s="342"/>
      <c r="N34" s="232" t="e">
        <f t="shared" si="3"/>
        <v>#DIV/0!</v>
      </c>
      <c r="O34" s="149" t="e">
        <f t="shared" si="4"/>
        <v>#DIV/0!</v>
      </c>
      <c r="P34" s="137" t="e">
        <f t="shared" si="0"/>
        <v>#DIV/0!</v>
      </c>
      <c r="Q34" s="137" t="e">
        <f t="shared" si="5"/>
        <v>#DIV/0!</v>
      </c>
      <c r="R34" s="137" t="e">
        <f t="shared" si="6"/>
        <v>#DIV/0!</v>
      </c>
      <c r="S34" s="149"/>
      <c r="U34" s="149" t="e">
        <f t="shared" si="1"/>
        <v>#DIV/0!</v>
      </c>
      <c r="V34" s="137" t="e">
        <f t="shared" si="10"/>
        <v>#DIV/0!</v>
      </c>
      <c r="W34" s="137" t="e">
        <f t="shared" si="7"/>
        <v>#DIV/0!</v>
      </c>
      <c r="X34" s="137" t="e">
        <f t="shared" si="8"/>
        <v>#DIV/0!</v>
      </c>
      <c r="Y34" s="137" t="e">
        <f t="shared" si="2"/>
        <v>#DIV/0!</v>
      </c>
    </row>
    <row r="35" spans="1:27" ht="12.75">
      <c r="A35" s="247" t="s">
        <v>65</v>
      </c>
      <c r="B35" s="251">
        <v>1453</v>
      </c>
      <c r="C35" s="102">
        <v>1561</v>
      </c>
      <c r="D35" s="141">
        <v>603</v>
      </c>
      <c r="E35" s="95">
        <v>571</v>
      </c>
      <c r="F35" s="141">
        <v>559</v>
      </c>
      <c r="G35" s="102">
        <v>677</v>
      </c>
      <c r="H35" s="141">
        <v>226</v>
      </c>
      <c r="I35" s="102">
        <v>243</v>
      </c>
      <c r="J35" s="141">
        <v>62</v>
      </c>
      <c r="K35" s="102">
        <v>70</v>
      </c>
      <c r="L35" s="90">
        <v>3</v>
      </c>
      <c r="M35" s="343" t="s">
        <v>130</v>
      </c>
      <c r="N35" s="232">
        <f t="shared" si="3"/>
        <v>41.5</v>
      </c>
      <c r="O35" s="149">
        <f t="shared" si="4"/>
        <v>38.5</v>
      </c>
      <c r="P35" s="137">
        <f t="shared" si="0"/>
        <v>15.6</v>
      </c>
      <c r="Q35" s="137">
        <f t="shared" si="5"/>
        <v>4.3</v>
      </c>
      <c r="R35" s="137">
        <f t="shared" si="6"/>
        <v>0.2</v>
      </c>
      <c r="S35" s="149" t="e">
        <f>#REF!+O35+P35+Q35+R35</f>
        <v>#REF!</v>
      </c>
      <c r="U35" s="149">
        <f t="shared" si="1"/>
        <v>41.5</v>
      </c>
      <c r="V35" s="137">
        <f t="shared" si="10"/>
        <v>38.5</v>
      </c>
      <c r="W35" s="137">
        <v>15.5</v>
      </c>
      <c r="X35" s="137">
        <f t="shared" si="8"/>
        <v>4.3</v>
      </c>
      <c r="Y35" s="137">
        <f t="shared" si="2"/>
        <v>0.2</v>
      </c>
      <c r="AA35" s="137">
        <f t="shared" si="9"/>
        <v>100</v>
      </c>
    </row>
    <row r="36" spans="1:27" ht="12.75">
      <c r="A36" s="54" t="s">
        <v>15</v>
      </c>
      <c r="B36" s="251">
        <v>186</v>
      </c>
      <c r="C36" s="102">
        <v>190</v>
      </c>
      <c r="D36" s="161">
        <v>62</v>
      </c>
      <c r="E36" s="321">
        <v>61</v>
      </c>
      <c r="F36" s="161">
        <v>71</v>
      </c>
      <c r="G36" s="102">
        <v>79</v>
      </c>
      <c r="H36" s="161">
        <v>33</v>
      </c>
      <c r="I36" s="102">
        <v>31</v>
      </c>
      <c r="J36" s="161">
        <v>20</v>
      </c>
      <c r="K36" s="102">
        <v>19</v>
      </c>
      <c r="L36" s="90" t="s">
        <v>130</v>
      </c>
      <c r="M36" s="343" t="s">
        <v>130</v>
      </c>
      <c r="N36" s="232">
        <f t="shared" si="3"/>
        <v>33.3</v>
      </c>
      <c r="O36" s="149">
        <f t="shared" si="4"/>
        <v>38.2</v>
      </c>
      <c r="P36" s="137">
        <f t="shared" si="0"/>
        <v>17.7</v>
      </c>
      <c r="Q36" s="137">
        <f t="shared" si="5"/>
        <v>10.8</v>
      </c>
      <c r="R36" s="137" t="e">
        <f t="shared" si="6"/>
        <v>#VALUE!</v>
      </c>
      <c r="S36" s="149" t="e">
        <f>#REF!+O36+P36+Q36+R36</f>
        <v>#REF!</v>
      </c>
      <c r="U36" s="149">
        <f t="shared" si="1"/>
        <v>33.3</v>
      </c>
      <c r="V36" s="137">
        <f t="shared" si="10"/>
        <v>38.2</v>
      </c>
      <c r="W36" s="137">
        <f t="shared" si="7"/>
        <v>17.7</v>
      </c>
      <c r="X36" s="137">
        <f t="shared" si="8"/>
        <v>10.8</v>
      </c>
      <c r="Y36" s="137" t="e">
        <f t="shared" si="2"/>
        <v>#VALUE!</v>
      </c>
      <c r="AA36" s="137" t="e">
        <f t="shared" si="9"/>
        <v>#VALUE!</v>
      </c>
    </row>
    <row r="37" spans="1:27" ht="12.75">
      <c r="A37" s="54" t="s">
        <v>104</v>
      </c>
      <c r="B37" s="251">
        <v>496</v>
      </c>
      <c r="C37" s="102">
        <v>491</v>
      </c>
      <c r="D37" s="161">
        <v>197</v>
      </c>
      <c r="E37" s="321">
        <v>178</v>
      </c>
      <c r="F37" s="161">
        <v>177</v>
      </c>
      <c r="G37" s="102">
        <v>194</v>
      </c>
      <c r="H37" s="161">
        <v>78</v>
      </c>
      <c r="I37" s="102">
        <v>73</v>
      </c>
      <c r="J37" s="161">
        <v>44</v>
      </c>
      <c r="K37" s="102">
        <v>44</v>
      </c>
      <c r="L37" s="90" t="s">
        <v>130</v>
      </c>
      <c r="M37" s="343">
        <v>2</v>
      </c>
      <c r="N37" s="232">
        <f t="shared" si="3"/>
        <v>39.7</v>
      </c>
      <c r="O37" s="149">
        <f t="shared" si="4"/>
        <v>35.7</v>
      </c>
      <c r="P37" s="137">
        <f t="shared" si="0"/>
        <v>15.7</v>
      </c>
      <c r="Q37" s="137">
        <f t="shared" si="5"/>
        <v>8.9</v>
      </c>
      <c r="R37" s="137" t="e">
        <f t="shared" si="6"/>
        <v>#VALUE!</v>
      </c>
      <c r="S37" s="149" t="e">
        <f>#REF!+O37+P37+Q37+R37</f>
        <v>#REF!</v>
      </c>
      <c r="U37" s="149">
        <f t="shared" si="1"/>
        <v>39.7</v>
      </c>
      <c r="V37" s="137">
        <f t="shared" si="10"/>
        <v>35.7</v>
      </c>
      <c r="W37" s="137">
        <f t="shared" si="7"/>
        <v>15.7</v>
      </c>
      <c r="X37" s="137">
        <f t="shared" si="8"/>
        <v>8.9</v>
      </c>
      <c r="Y37" s="137" t="e">
        <f t="shared" si="2"/>
        <v>#VALUE!</v>
      </c>
      <c r="AA37" s="137" t="e">
        <f t="shared" si="9"/>
        <v>#VALUE!</v>
      </c>
    </row>
    <row r="38" spans="1:25" ht="12.75">
      <c r="A38" s="247" t="s">
        <v>70</v>
      </c>
      <c r="B38" s="243"/>
      <c r="C38" s="102"/>
      <c r="D38" s="141"/>
      <c r="E38" s="325"/>
      <c r="F38" s="141"/>
      <c r="G38" s="141"/>
      <c r="H38" s="141"/>
      <c r="I38" s="141"/>
      <c r="J38" s="141"/>
      <c r="K38" s="141"/>
      <c r="L38" s="87"/>
      <c r="M38" s="342"/>
      <c r="N38" s="232" t="e">
        <f t="shared" si="3"/>
        <v>#DIV/0!</v>
      </c>
      <c r="O38" s="149" t="e">
        <f t="shared" si="4"/>
        <v>#DIV/0!</v>
      </c>
      <c r="P38" s="137" t="e">
        <f t="shared" si="0"/>
        <v>#DIV/0!</v>
      </c>
      <c r="Q38" s="137" t="e">
        <f t="shared" si="5"/>
        <v>#DIV/0!</v>
      </c>
      <c r="R38" s="137" t="e">
        <f t="shared" si="6"/>
        <v>#DIV/0!</v>
      </c>
      <c r="S38" s="149"/>
      <c r="U38" s="149" t="e">
        <f t="shared" si="1"/>
        <v>#DIV/0!</v>
      </c>
      <c r="V38" s="137" t="e">
        <f t="shared" si="10"/>
        <v>#DIV/0!</v>
      </c>
      <c r="W38" s="137" t="e">
        <f t="shared" si="7"/>
        <v>#DIV/0!</v>
      </c>
      <c r="X38" s="137" t="e">
        <f t="shared" si="8"/>
        <v>#DIV/0!</v>
      </c>
      <c r="Y38" s="137" t="e">
        <f t="shared" si="2"/>
        <v>#DIV/0!</v>
      </c>
    </row>
    <row r="39" spans="1:27" ht="12.75">
      <c r="A39" s="42" t="s">
        <v>66</v>
      </c>
      <c r="B39" s="102">
        <v>264</v>
      </c>
      <c r="C39" s="161">
        <v>261</v>
      </c>
      <c r="D39" s="161">
        <v>105</v>
      </c>
      <c r="E39" s="95">
        <v>104</v>
      </c>
      <c r="F39" s="161">
        <v>103</v>
      </c>
      <c r="G39" s="102">
        <v>112</v>
      </c>
      <c r="H39" s="161">
        <v>38</v>
      </c>
      <c r="I39" s="102">
        <v>34</v>
      </c>
      <c r="J39" s="161">
        <v>18</v>
      </c>
      <c r="K39" s="102">
        <v>11</v>
      </c>
      <c r="L39" s="90" t="s">
        <v>130</v>
      </c>
      <c r="M39" s="343" t="s">
        <v>130</v>
      </c>
      <c r="N39" s="232">
        <f t="shared" si="3"/>
        <v>39.8</v>
      </c>
      <c r="O39" s="149">
        <f t="shared" si="4"/>
        <v>39</v>
      </c>
      <c r="P39" s="137">
        <f t="shared" si="0"/>
        <v>14.4</v>
      </c>
      <c r="Q39" s="137">
        <f t="shared" si="5"/>
        <v>6.8</v>
      </c>
      <c r="R39" s="137" t="e">
        <f t="shared" si="6"/>
        <v>#VALUE!</v>
      </c>
      <c r="S39" s="149" t="e">
        <f>#REF!+O39+P39+Q39+R39</f>
        <v>#REF!</v>
      </c>
      <c r="U39" s="149">
        <f t="shared" si="1"/>
        <v>39.8</v>
      </c>
      <c r="V39" s="137">
        <f t="shared" si="10"/>
        <v>39</v>
      </c>
      <c r="W39" s="137">
        <f t="shared" si="7"/>
        <v>14.4</v>
      </c>
      <c r="X39" s="137">
        <f t="shared" si="8"/>
        <v>6.8</v>
      </c>
      <c r="Y39" s="137" t="e">
        <f t="shared" si="2"/>
        <v>#VALUE!</v>
      </c>
      <c r="AA39" s="137" t="e">
        <f t="shared" si="9"/>
        <v>#VALUE!</v>
      </c>
    </row>
    <row r="40" spans="1:27" ht="12.75">
      <c r="A40" s="41" t="s">
        <v>105</v>
      </c>
      <c r="B40" s="224">
        <v>419</v>
      </c>
      <c r="C40" s="318">
        <v>444</v>
      </c>
      <c r="D40" s="159">
        <v>168</v>
      </c>
      <c r="E40" s="322">
        <v>152</v>
      </c>
      <c r="F40" s="159">
        <v>158</v>
      </c>
      <c r="G40" s="318">
        <v>186</v>
      </c>
      <c r="H40" s="159">
        <v>68</v>
      </c>
      <c r="I40" s="318">
        <v>82</v>
      </c>
      <c r="J40" s="159">
        <v>24</v>
      </c>
      <c r="K40" s="318">
        <v>23</v>
      </c>
      <c r="L40" s="144">
        <v>1</v>
      </c>
      <c r="M40" s="344">
        <v>1</v>
      </c>
      <c r="N40" s="232">
        <f t="shared" si="3"/>
        <v>40.1</v>
      </c>
      <c r="O40" s="149">
        <f t="shared" si="4"/>
        <v>37.7</v>
      </c>
      <c r="P40" s="137">
        <f t="shared" si="0"/>
        <v>16.2</v>
      </c>
      <c r="Q40" s="137">
        <f t="shared" si="5"/>
        <v>5.7</v>
      </c>
      <c r="R40" s="137">
        <f t="shared" si="6"/>
        <v>0.2</v>
      </c>
      <c r="S40" s="149" t="e">
        <f>#REF!+O40+P40+Q40+R40</f>
        <v>#REF!</v>
      </c>
      <c r="U40" s="149">
        <f t="shared" si="1"/>
        <v>40.1</v>
      </c>
      <c r="V40" s="137">
        <f t="shared" si="10"/>
        <v>37.7</v>
      </c>
      <c r="W40" s="137">
        <v>16.3</v>
      </c>
      <c r="X40" s="137">
        <f t="shared" si="8"/>
        <v>5.7</v>
      </c>
      <c r="Y40" s="137">
        <f t="shared" si="2"/>
        <v>0.2</v>
      </c>
      <c r="AA40" s="137">
        <f t="shared" si="9"/>
        <v>100.00000000000001</v>
      </c>
    </row>
  </sheetData>
  <sheetProtection/>
  <mergeCells count="12">
    <mergeCell ref="D5:E6"/>
    <mergeCell ref="F5:G6"/>
    <mergeCell ref="H5:I6"/>
    <mergeCell ref="J5:K6"/>
    <mergeCell ref="L5:M6"/>
    <mergeCell ref="B6:C6"/>
    <mergeCell ref="A1:M1"/>
    <mergeCell ref="A2:M2"/>
    <mergeCell ref="A4:A7"/>
    <mergeCell ref="B4:C4"/>
    <mergeCell ref="D4:M4"/>
    <mergeCell ref="B5:C5"/>
  </mergeCells>
  <printOptions horizontalCentered="1"/>
  <pageMargins left="0.7874015748031497" right="0.7874015748031497" top="0.7874015748031497" bottom="0" header="0.5118110236220472" footer="0.31496062992125984"/>
  <pageSetup firstPageNumber="5" useFirstPageNumber="1" horizontalDpi="600" verticalDpi="600" orientation="landscape" paperSize="9" scale="90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="91" zoomScaleNormal="91" zoomScalePageLayoutView="0" workbookViewId="0" topLeftCell="A10">
      <selection activeCell="P27" sqref="P27"/>
    </sheetView>
  </sheetViews>
  <sheetFormatPr defaultColWidth="9.00390625" defaultRowHeight="12.75"/>
  <cols>
    <col min="1" max="1" width="39.75390625" style="137" customWidth="1"/>
    <col min="2" max="3" width="9.75390625" style="137" customWidth="1"/>
    <col min="4" max="11" width="8.75390625" style="137" customWidth="1"/>
    <col min="12" max="12" width="7.875" style="137" customWidth="1"/>
    <col min="13" max="13" width="7.25390625" style="137" customWidth="1"/>
    <col min="14" max="16384" width="9.125" style="137" customWidth="1"/>
  </cols>
  <sheetData>
    <row r="1" spans="1:15" ht="12.75">
      <c r="A1" s="401" t="s">
        <v>115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136"/>
      <c r="O1" s="136"/>
    </row>
    <row r="2" spans="1:15" ht="12.75">
      <c r="A2" s="402" t="s">
        <v>116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136"/>
      <c r="O2" s="136"/>
    </row>
    <row r="3" spans="1:15" ht="12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6"/>
      <c r="O3" s="136"/>
    </row>
    <row r="4" spans="1:15" ht="12.75">
      <c r="A4" s="403"/>
      <c r="B4" s="404" t="s">
        <v>26</v>
      </c>
      <c r="C4" s="410"/>
      <c r="D4" s="403" t="s">
        <v>108</v>
      </c>
      <c r="E4" s="403"/>
      <c r="F4" s="403"/>
      <c r="G4" s="403"/>
      <c r="H4" s="403"/>
      <c r="I4" s="403"/>
      <c r="J4" s="403"/>
      <c r="K4" s="403"/>
      <c r="L4" s="403"/>
      <c r="M4" s="403"/>
      <c r="N4" s="139"/>
      <c r="O4" s="139"/>
    </row>
    <row r="5" spans="1:13" ht="12.75">
      <c r="A5" s="403"/>
      <c r="B5" s="411" t="s">
        <v>109</v>
      </c>
      <c r="C5" s="412"/>
      <c r="D5" s="393" t="s">
        <v>110</v>
      </c>
      <c r="E5" s="394"/>
      <c r="F5" s="393" t="s">
        <v>111</v>
      </c>
      <c r="G5" s="394"/>
      <c r="H5" s="393" t="s">
        <v>112</v>
      </c>
      <c r="I5" s="394"/>
      <c r="J5" s="397" t="s">
        <v>113</v>
      </c>
      <c r="K5" s="398"/>
      <c r="L5" s="397" t="s">
        <v>114</v>
      </c>
      <c r="M5" s="398"/>
    </row>
    <row r="6" spans="1:13" ht="12.75">
      <c r="A6" s="403"/>
      <c r="B6" s="389" t="s">
        <v>131</v>
      </c>
      <c r="C6" s="390"/>
      <c r="D6" s="395"/>
      <c r="E6" s="396"/>
      <c r="F6" s="395"/>
      <c r="G6" s="396"/>
      <c r="H6" s="395"/>
      <c r="I6" s="396"/>
      <c r="J6" s="399"/>
      <c r="K6" s="400"/>
      <c r="L6" s="399"/>
      <c r="M6" s="400"/>
    </row>
    <row r="7" spans="1:13" ht="12.75">
      <c r="A7" s="403"/>
      <c r="B7" s="3" t="s">
        <v>126</v>
      </c>
      <c r="C7" s="3" t="s">
        <v>125</v>
      </c>
      <c r="D7" s="3" t="s">
        <v>126</v>
      </c>
      <c r="E7" s="3" t="s">
        <v>125</v>
      </c>
      <c r="F7" s="3" t="s">
        <v>126</v>
      </c>
      <c r="G7" s="3" t="s">
        <v>125</v>
      </c>
      <c r="H7" s="3" t="s">
        <v>126</v>
      </c>
      <c r="I7" s="3" t="s">
        <v>125</v>
      </c>
      <c r="J7" s="3" t="s">
        <v>126</v>
      </c>
      <c r="K7" s="3" t="s">
        <v>125</v>
      </c>
      <c r="L7" s="3" t="s">
        <v>126</v>
      </c>
      <c r="M7" s="3" t="s">
        <v>125</v>
      </c>
    </row>
    <row r="8" spans="1:15" ht="12.75">
      <c r="A8" s="38" t="s">
        <v>2</v>
      </c>
      <c r="B8" s="201">
        <v>100</v>
      </c>
      <c r="C8" s="201">
        <v>100</v>
      </c>
      <c r="D8" s="177">
        <v>41</v>
      </c>
      <c r="E8" s="177">
        <v>38.5</v>
      </c>
      <c r="F8" s="177">
        <v>36.7</v>
      </c>
      <c r="G8" s="295">
        <v>40.1</v>
      </c>
      <c r="H8" s="177">
        <v>15.8</v>
      </c>
      <c r="I8" s="295">
        <v>14.9</v>
      </c>
      <c r="J8" s="177">
        <v>6.3</v>
      </c>
      <c r="K8" s="295">
        <v>6.4</v>
      </c>
      <c r="L8" s="177">
        <v>0.2</v>
      </c>
      <c r="M8" s="228">
        <v>0.1</v>
      </c>
      <c r="N8" s="149"/>
      <c r="O8" s="149"/>
    </row>
    <row r="9" spans="1:15" ht="12.75">
      <c r="A9" s="39" t="s">
        <v>71</v>
      </c>
      <c r="B9" s="13">
        <v>100</v>
      </c>
      <c r="C9" s="13">
        <v>100</v>
      </c>
      <c r="D9" s="89">
        <v>46.7</v>
      </c>
      <c r="E9" s="89">
        <v>45.4</v>
      </c>
      <c r="F9" s="145">
        <v>38.3</v>
      </c>
      <c r="G9" s="145">
        <v>40.9</v>
      </c>
      <c r="H9" s="145">
        <v>11.3</v>
      </c>
      <c r="I9" s="89">
        <v>10.6</v>
      </c>
      <c r="J9" s="89">
        <v>3.5</v>
      </c>
      <c r="K9" s="89">
        <v>2.9</v>
      </c>
      <c r="L9" s="202">
        <v>0.2</v>
      </c>
      <c r="M9" s="226">
        <v>0.2</v>
      </c>
      <c r="N9" s="149"/>
      <c r="O9" s="149"/>
    </row>
    <row r="10" spans="1:15" ht="12.75">
      <c r="A10" s="39" t="s">
        <v>101</v>
      </c>
      <c r="B10" s="13">
        <v>100</v>
      </c>
      <c r="C10" s="13">
        <v>100</v>
      </c>
      <c r="D10" s="145">
        <v>40.8</v>
      </c>
      <c r="E10" s="145">
        <v>37.6</v>
      </c>
      <c r="F10" s="160">
        <v>38.5</v>
      </c>
      <c r="G10" s="160">
        <v>39.8</v>
      </c>
      <c r="H10" s="89">
        <v>14.5</v>
      </c>
      <c r="I10" s="89">
        <v>16.1</v>
      </c>
      <c r="J10" s="89">
        <v>5.9</v>
      </c>
      <c r="K10" s="160">
        <v>6.5</v>
      </c>
      <c r="L10" s="202">
        <v>0.3</v>
      </c>
      <c r="M10" s="226" t="s">
        <v>130</v>
      </c>
      <c r="N10" s="149"/>
      <c r="O10" s="149"/>
    </row>
    <row r="11" spans="1:15" ht="12.75">
      <c r="A11" s="42" t="s">
        <v>70</v>
      </c>
      <c r="B11" s="13"/>
      <c r="C11" s="13"/>
      <c r="D11" s="89"/>
      <c r="E11" s="89"/>
      <c r="F11" s="145"/>
      <c r="G11" s="145"/>
      <c r="H11" s="145"/>
      <c r="I11" s="145"/>
      <c r="J11" s="89"/>
      <c r="K11" s="145"/>
      <c r="L11" s="89"/>
      <c r="M11" s="226"/>
      <c r="N11" s="149"/>
      <c r="O11" s="149"/>
    </row>
    <row r="12" spans="1:15" ht="12.75">
      <c r="A12" s="42" t="s">
        <v>67</v>
      </c>
      <c r="B12" s="13">
        <v>100</v>
      </c>
      <c r="C12" s="13">
        <v>100</v>
      </c>
      <c r="D12" s="89">
        <v>45.8</v>
      </c>
      <c r="E12" s="89">
        <v>37.2</v>
      </c>
      <c r="F12" s="145">
        <v>39.5</v>
      </c>
      <c r="G12" s="145">
        <v>41.1</v>
      </c>
      <c r="H12" s="145">
        <v>11.8</v>
      </c>
      <c r="I12" s="145">
        <v>16.2</v>
      </c>
      <c r="J12" s="89">
        <v>2.5</v>
      </c>
      <c r="K12" s="145">
        <v>5.5</v>
      </c>
      <c r="L12" s="202">
        <v>0.4</v>
      </c>
      <c r="M12" s="226" t="s">
        <v>130</v>
      </c>
      <c r="N12" s="149"/>
      <c r="O12" s="149"/>
    </row>
    <row r="13" spans="1:15" ht="12.75">
      <c r="A13" s="39" t="s">
        <v>3</v>
      </c>
      <c r="B13" s="13">
        <v>100</v>
      </c>
      <c r="C13" s="13">
        <v>100</v>
      </c>
      <c r="D13" s="89">
        <v>39.2</v>
      </c>
      <c r="E13" s="89">
        <v>37.2</v>
      </c>
      <c r="F13" s="145">
        <v>38.5</v>
      </c>
      <c r="G13" s="145">
        <v>41.2</v>
      </c>
      <c r="H13" s="145">
        <v>16.8</v>
      </c>
      <c r="I13" s="145">
        <v>14.5</v>
      </c>
      <c r="J13" s="89">
        <v>5.5</v>
      </c>
      <c r="K13" s="145">
        <v>6.9</v>
      </c>
      <c r="L13" s="202" t="s">
        <v>130</v>
      </c>
      <c r="M13" s="226">
        <v>0.2</v>
      </c>
      <c r="N13" s="149"/>
      <c r="O13" s="149"/>
    </row>
    <row r="14" spans="1:15" ht="12.75">
      <c r="A14" s="39" t="s">
        <v>4</v>
      </c>
      <c r="B14" s="13">
        <v>100</v>
      </c>
      <c r="C14" s="13">
        <v>100</v>
      </c>
      <c r="D14" s="89">
        <v>38.9</v>
      </c>
      <c r="E14" s="89">
        <v>41.2</v>
      </c>
      <c r="F14" s="145">
        <v>33.3</v>
      </c>
      <c r="G14" s="145">
        <v>40.6</v>
      </c>
      <c r="H14" s="145">
        <v>16.1</v>
      </c>
      <c r="I14" s="89">
        <v>11.2</v>
      </c>
      <c r="J14" s="89">
        <v>11.7</v>
      </c>
      <c r="K14" s="89">
        <v>7</v>
      </c>
      <c r="L14" s="202" t="s">
        <v>130</v>
      </c>
      <c r="M14" s="226" t="s">
        <v>130</v>
      </c>
      <c r="N14" s="149"/>
      <c r="O14" s="149"/>
    </row>
    <row r="15" spans="1:15" ht="12.75">
      <c r="A15" s="39" t="s">
        <v>102</v>
      </c>
      <c r="B15" s="13">
        <v>100</v>
      </c>
      <c r="C15" s="13">
        <v>100</v>
      </c>
      <c r="D15" s="89">
        <v>36.1</v>
      </c>
      <c r="E15" s="89">
        <v>38.4</v>
      </c>
      <c r="F15" s="160">
        <v>34.3</v>
      </c>
      <c r="G15" s="160">
        <v>37.2</v>
      </c>
      <c r="H15" s="89">
        <v>19.9</v>
      </c>
      <c r="I15" s="89">
        <v>16.7</v>
      </c>
      <c r="J15" s="89">
        <v>9.4</v>
      </c>
      <c r="K15" s="160">
        <v>7.7</v>
      </c>
      <c r="L15" s="202">
        <v>0.3</v>
      </c>
      <c r="M15" s="226" t="s">
        <v>130</v>
      </c>
      <c r="N15" s="149"/>
      <c r="O15" s="149"/>
    </row>
    <row r="16" spans="1:15" ht="12.75">
      <c r="A16" s="42" t="s">
        <v>70</v>
      </c>
      <c r="B16" s="13"/>
      <c r="C16" s="13"/>
      <c r="D16" s="89"/>
      <c r="E16" s="89"/>
      <c r="F16" s="145"/>
      <c r="G16" s="145"/>
      <c r="H16" s="145"/>
      <c r="I16" s="145"/>
      <c r="J16" s="89"/>
      <c r="K16" s="145"/>
      <c r="L16" s="89"/>
      <c r="M16" s="226"/>
      <c r="N16" s="149"/>
      <c r="O16" s="149"/>
    </row>
    <row r="17" spans="1:15" ht="12.75">
      <c r="A17" s="42" t="s">
        <v>64</v>
      </c>
      <c r="B17" s="13">
        <v>100</v>
      </c>
      <c r="C17" s="13">
        <v>100</v>
      </c>
      <c r="D17" s="89">
        <v>36.3</v>
      </c>
      <c r="E17" s="89">
        <v>42</v>
      </c>
      <c r="F17" s="145">
        <v>36.8</v>
      </c>
      <c r="G17" s="145">
        <v>38.2</v>
      </c>
      <c r="H17" s="145">
        <v>18.8</v>
      </c>
      <c r="I17" s="145">
        <v>14.5</v>
      </c>
      <c r="J17" s="89">
        <v>7.6</v>
      </c>
      <c r="K17" s="145">
        <v>5.3</v>
      </c>
      <c r="L17" s="202">
        <v>0.5</v>
      </c>
      <c r="M17" s="226" t="s">
        <v>130</v>
      </c>
      <c r="N17" s="149"/>
      <c r="O17" s="149"/>
    </row>
    <row r="18" spans="1:15" ht="12.75">
      <c r="A18" s="93" t="s">
        <v>5</v>
      </c>
      <c r="B18" s="13">
        <v>100</v>
      </c>
      <c r="C18" s="13">
        <v>100</v>
      </c>
      <c r="D18" s="89">
        <v>43.3</v>
      </c>
      <c r="E18" s="89">
        <v>45.1</v>
      </c>
      <c r="F18" s="145">
        <v>29.9</v>
      </c>
      <c r="G18" s="145">
        <v>29.4</v>
      </c>
      <c r="H18" s="145">
        <v>17.5</v>
      </c>
      <c r="I18" s="145">
        <v>14.7</v>
      </c>
      <c r="J18" s="89">
        <v>9.3</v>
      </c>
      <c r="K18" s="145">
        <v>10.8</v>
      </c>
      <c r="L18" s="202" t="s">
        <v>130</v>
      </c>
      <c r="M18" s="226" t="s">
        <v>130</v>
      </c>
      <c r="N18" s="149"/>
      <c r="O18" s="149"/>
    </row>
    <row r="19" spans="1:15" ht="12.75">
      <c r="A19" s="39" t="s">
        <v>6</v>
      </c>
      <c r="B19" s="13">
        <v>100</v>
      </c>
      <c r="C19" s="13">
        <v>100</v>
      </c>
      <c r="D19" s="89">
        <v>46.8</v>
      </c>
      <c r="E19" s="89">
        <v>34.3</v>
      </c>
      <c r="F19" s="145">
        <v>23.7</v>
      </c>
      <c r="G19" s="145">
        <v>40.1</v>
      </c>
      <c r="H19" s="145">
        <v>18</v>
      </c>
      <c r="I19" s="145">
        <v>17.5</v>
      </c>
      <c r="J19" s="89">
        <v>10.8</v>
      </c>
      <c r="K19" s="145">
        <v>8.1</v>
      </c>
      <c r="L19" s="202">
        <v>0.7</v>
      </c>
      <c r="M19" s="226" t="s">
        <v>130</v>
      </c>
      <c r="N19" s="149"/>
      <c r="O19" s="149"/>
    </row>
    <row r="20" spans="1:15" ht="12.75">
      <c r="A20" s="39" t="s">
        <v>106</v>
      </c>
      <c r="B20" s="13">
        <v>100</v>
      </c>
      <c r="C20" s="13">
        <v>100</v>
      </c>
      <c r="D20" s="89">
        <v>33.3</v>
      </c>
      <c r="E20" s="89">
        <v>38.8</v>
      </c>
      <c r="F20" s="145">
        <v>37</v>
      </c>
      <c r="G20" s="145">
        <v>37.8</v>
      </c>
      <c r="H20" s="145">
        <v>21.8</v>
      </c>
      <c r="I20" s="89">
        <v>18.6</v>
      </c>
      <c r="J20" s="89">
        <v>7.9</v>
      </c>
      <c r="K20" s="89">
        <v>4.8</v>
      </c>
      <c r="L20" s="202" t="s">
        <v>130</v>
      </c>
      <c r="M20" s="226" t="s">
        <v>130</v>
      </c>
      <c r="N20" s="149"/>
      <c r="O20" s="149"/>
    </row>
    <row r="21" spans="1:15" ht="12.75">
      <c r="A21" s="39" t="s">
        <v>68</v>
      </c>
      <c r="B21" s="13">
        <v>100</v>
      </c>
      <c r="C21" s="13">
        <v>100</v>
      </c>
      <c r="D21" s="145">
        <v>41.4</v>
      </c>
      <c r="E21" s="145">
        <v>39.3</v>
      </c>
      <c r="F21" s="160">
        <v>34.2</v>
      </c>
      <c r="G21" s="160">
        <v>40.3</v>
      </c>
      <c r="H21" s="89">
        <v>18.5</v>
      </c>
      <c r="I21" s="89">
        <v>13.7</v>
      </c>
      <c r="J21" s="89">
        <v>5.7</v>
      </c>
      <c r="K21" s="160">
        <v>6.7</v>
      </c>
      <c r="L21" s="202">
        <v>0.2</v>
      </c>
      <c r="M21" s="226" t="s">
        <v>130</v>
      </c>
      <c r="N21" s="149"/>
      <c r="O21" s="149"/>
    </row>
    <row r="22" spans="1:15" ht="12.75">
      <c r="A22" s="42" t="s">
        <v>70</v>
      </c>
      <c r="B22" s="13"/>
      <c r="C22" s="13"/>
      <c r="D22" s="89"/>
      <c r="E22" s="89"/>
      <c r="F22" s="145"/>
      <c r="G22" s="145"/>
      <c r="H22" s="145"/>
      <c r="I22" s="145"/>
      <c r="J22" s="89"/>
      <c r="K22" s="145"/>
      <c r="L22" s="89"/>
      <c r="M22" s="226"/>
      <c r="N22" s="149"/>
      <c r="O22" s="149"/>
    </row>
    <row r="23" spans="1:15" ht="12.75">
      <c r="A23" s="42" t="s">
        <v>20</v>
      </c>
      <c r="B23" s="13">
        <v>100</v>
      </c>
      <c r="C23" s="13">
        <v>100</v>
      </c>
      <c r="D23" s="89">
        <v>41.3</v>
      </c>
      <c r="E23" s="89">
        <v>40.5</v>
      </c>
      <c r="F23" s="145">
        <v>36.2</v>
      </c>
      <c r="G23" s="145">
        <v>43.3</v>
      </c>
      <c r="H23" s="145">
        <v>17.1</v>
      </c>
      <c r="I23" s="145">
        <v>11.4</v>
      </c>
      <c r="J23" s="89">
        <v>5.2</v>
      </c>
      <c r="K23" s="145">
        <v>4.8</v>
      </c>
      <c r="L23" s="202">
        <v>0.2</v>
      </c>
      <c r="M23" s="226" t="s">
        <v>130</v>
      </c>
      <c r="N23" s="149"/>
      <c r="O23" s="149"/>
    </row>
    <row r="24" spans="1:15" ht="12.75">
      <c r="A24" s="39" t="s">
        <v>7</v>
      </c>
      <c r="B24" s="13">
        <v>100</v>
      </c>
      <c r="C24" s="13">
        <v>100</v>
      </c>
      <c r="D24" s="89">
        <v>35</v>
      </c>
      <c r="E24" s="89">
        <v>36.4</v>
      </c>
      <c r="F24" s="145">
        <v>33.3</v>
      </c>
      <c r="G24" s="145">
        <v>29.9</v>
      </c>
      <c r="H24" s="145">
        <v>21.4</v>
      </c>
      <c r="I24" s="145">
        <v>21.5</v>
      </c>
      <c r="J24" s="89">
        <v>10.3</v>
      </c>
      <c r="K24" s="145">
        <v>12.2</v>
      </c>
      <c r="L24" s="202" t="s">
        <v>130</v>
      </c>
      <c r="M24" s="226" t="s">
        <v>130</v>
      </c>
      <c r="N24" s="149"/>
      <c r="O24" s="149"/>
    </row>
    <row r="25" spans="1:15" ht="12.75">
      <c r="A25" s="39" t="s">
        <v>8</v>
      </c>
      <c r="B25" s="13">
        <v>100</v>
      </c>
      <c r="C25" s="13">
        <v>100</v>
      </c>
      <c r="D25" s="89">
        <v>35.2</v>
      </c>
      <c r="E25" s="89">
        <v>32.2</v>
      </c>
      <c r="F25" s="145">
        <v>36.4</v>
      </c>
      <c r="G25" s="145">
        <v>37.8</v>
      </c>
      <c r="H25" s="145">
        <v>19.6</v>
      </c>
      <c r="I25" s="145">
        <v>21</v>
      </c>
      <c r="J25" s="89">
        <v>8.8</v>
      </c>
      <c r="K25" s="145">
        <v>9</v>
      </c>
      <c r="L25" s="202" t="s">
        <v>130</v>
      </c>
      <c r="M25" s="226" t="s">
        <v>130</v>
      </c>
      <c r="N25" s="149"/>
      <c r="O25" s="149"/>
    </row>
    <row r="26" spans="1:15" ht="12.75">
      <c r="A26" s="39" t="s">
        <v>9</v>
      </c>
      <c r="B26" s="13">
        <v>100</v>
      </c>
      <c r="C26" s="13">
        <v>100</v>
      </c>
      <c r="D26" s="89">
        <v>45.3</v>
      </c>
      <c r="E26" s="89">
        <v>40.7</v>
      </c>
      <c r="F26" s="145">
        <v>25</v>
      </c>
      <c r="G26" s="145">
        <v>31.5</v>
      </c>
      <c r="H26" s="145">
        <v>18.8</v>
      </c>
      <c r="I26" s="145">
        <v>16.7</v>
      </c>
      <c r="J26" s="89">
        <v>10.9</v>
      </c>
      <c r="K26" s="145">
        <v>11.1</v>
      </c>
      <c r="L26" s="202" t="s">
        <v>130</v>
      </c>
      <c r="M26" s="226" t="s">
        <v>130</v>
      </c>
      <c r="N26" s="149"/>
      <c r="O26" s="149"/>
    </row>
    <row r="27" spans="1:15" ht="12.75">
      <c r="A27" s="39" t="s">
        <v>10</v>
      </c>
      <c r="B27" s="13">
        <v>100</v>
      </c>
      <c r="C27" s="13">
        <v>100</v>
      </c>
      <c r="D27" s="89">
        <v>39.2</v>
      </c>
      <c r="E27" s="89">
        <v>30.9</v>
      </c>
      <c r="F27" s="145">
        <v>34.1</v>
      </c>
      <c r="G27" s="145">
        <v>36.5</v>
      </c>
      <c r="H27" s="145">
        <v>17</v>
      </c>
      <c r="I27" s="145">
        <v>20.4</v>
      </c>
      <c r="J27" s="89">
        <v>9.1</v>
      </c>
      <c r="K27" s="145">
        <v>12.2</v>
      </c>
      <c r="L27" s="202">
        <v>0.6</v>
      </c>
      <c r="M27" s="226" t="s">
        <v>130</v>
      </c>
      <c r="N27" s="149"/>
      <c r="O27" s="149"/>
    </row>
    <row r="28" spans="1:15" ht="12.75">
      <c r="A28" s="39" t="s">
        <v>11</v>
      </c>
      <c r="B28" s="13">
        <v>100</v>
      </c>
      <c r="C28" s="13">
        <v>100</v>
      </c>
      <c r="D28" s="89">
        <v>36.4</v>
      </c>
      <c r="E28" s="89">
        <v>31.9</v>
      </c>
      <c r="F28" s="145">
        <v>35.5</v>
      </c>
      <c r="G28" s="145">
        <v>36.2</v>
      </c>
      <c r="H28" s="145">
        <v>22.7</v>
      </c>
      <c r="I28" s="145">
        <v>20.7</v>
      </c>
      <c r="J28" s="89">
        <v>5.4</v>
      </c>
      <c r="K28" s="145">
        <v>11.2</v>
      </c>
      <c r="L28" s="202" t="s">
        <v>130</v>
      </c>
      <c r="M28" s="226" t="s">
        <v>130</v>
      </c>
      <c r="N28" s="149"/>
      <c r="O28" s="149"/>
    </row>
    <row r="29" spans="1:15" ht="12.75">
      <c r="A29" s="39" t="s">
        <v>103</v>
      </c>
      <c r="B29" s="13">
        <v>100</v>
      </c>
      <c r="C29" s="13">
        <v>100</v>
      </c>
      <c r="D29" s="89">
        <v>34.5</v>
      </c>
      <c r="E29" s="89">
        <v>31.3</v>
      </c>
      <c r="F29" s="145">
        <v>41.5</v>
      </c>
      <c r="G29" s="145">
        <v>39.8</v>
      </c>
      <c r="H29" s="145">
        <v>12.5</v>
      </c>
      <c r="I29" s="145">
        <v>18.1</v>
      </c>
      <c r="J29" s="89">
        <v>11</v>
      </c>
      <c r="K29" s="145">
        <v>10.8</v>
      </c>
      <c r="L29" s="202">
        <v>0.5</v>
      </c>
      <c r="M29" s="226" t="s">
        <v>130</v>
      </c>
      <c r="N29" s="149"/>
      <c r="O29" s="149"/>
    </row>
    <row r="30" spans="1:15" ht="12.75">
      <c r="A30" s="39" t="s">
        <v>12</v>
      </c>
      <c r="B30" s="13">
        <v>100</v>
      </c>
      <c r="C30" s="13">
        <v>100</v>
      </c>
      <c r="D30" s="89">
        <v>34.3</v>
      </c>
      <c r="E30" s="89">
        <v>41.8</v>
      </c>
      <c r="F30" s="145">
        <v>32.5</v>
      </c>
      <c r="G30" s="145">
        <v>31.3</v>
      </c>
      <c r="H30" s="145">
        <v>18.7</v>
      </c>
      <c r="I30" s="145">
        <v>14.4</v>
      </c>
      <c r="J30" s="202">
        <v>12.7</v>
      </c>
      <c r="K30" s="145">
        <v>12</v>
      </c>
      <c r="L30" s="202">
        <v>1.8</v>
      </c>
      <c r="M30" s="226">
        <v>0.5</v>
      </c>
      <c r="N30" s="149"/>
      <c r="O30" s="149"/>
    </row>
    <row r="31" spans="1:15" ht="12.75">
      <c r="A31" s="39" t="s">
        <v>13</v>
      </c>
      <c r="B31" s="13">
        <v>100</v>
      </c>
      <c r="C31" s="13">
        <v>100</v>
      </c>
      <c r="D31" s="145">
        <v>39</v>
      </c>
      <c r="E31" s="145">
        <v>30.5</v>
      </c>
      <c r="F31" s="145">
        <v>33.5</v>
      </c>
      <c r="G31" s="145">
        <v>40.3</v>
      </c>
      <c r="H31" s="145">
        <v>17.4</v>
      </c>
      <c r="I31" s="145">
        <v>20.2</v>
      </c>
      <c r="J31" s="89">
        <v>10.1</v>
      </c>
      <c r="K31" s="145">
        <v>9</v>
      </c>
      <c r="L31" s="202" t="s">
        <v>130</v>
      </c>
      <c r="M31" s="226" t="s">
        <v>130</v>
      </c>
      <c r="N31" s="149"/>
      <c r="O31" s="149"/>
    </row>
    <row r="32" spans="1:15" ht="12.75">
      <c r="A32" s="39" t="s">
        <v>14</v>
      </c>
      <c r="B32" s="13">
        <v>100</v>
      </c>
      <c r="C32" s="13">
        <v>100</v>
      </c>
      <c r="D32" s="89">
        <v>38.6</v>
      </c>
      <c r="E32" s="89">
        <v>32.7</v>
      </c>
      <c r="F32" s="145">
        <v>28.6</v>
      </c>
      <c r="G32" s="145">
        <v>40.9</v>
      </c>
      <c r="H32" s="145">
        <v>20.2</v>
      </c>
      <c r="I32" s="89">
        <v>15.1</v>
      </c>
      <c r="J32" s="89">
        <v>12.6</v>
      </c>
      <c r="K32" s="89">
        <v>11.3</v>
      </c>
      <c r="L32" s="202" t="s">
        <v>130</v>
      </c>
      <c r="M32" s="226" t="s">
        <v>130</v>
      </c>
      <c r="N32" s="149"/>
      <c r="O32" s="149"/>
    </row>
    <row r="33" spans="1:15" ht="12.75">
      <c r="A33" s="39" t="s">
        <v>69</v>
      </c>
      <c r="B33" s="13">
        <v>100</v>
      </c>
      <c r="C33" s="13">
        <v>100</v>
      </c>
      <c r="D33" s="145">
        <v>40.6</v>
      </c>
      <c r="E33" s="145">
        <v>35.6</v>
      </c>
      <c r="F33" s="145">
        <v>38</v>
      </c>
      <c r="G33" s="160">
        <v>42.4</v>
      </c>
      <c r="H33" s="89">
        <v>16.3</v>
      </c>
      <c r="I33" s="89">
        <v>16.3</v>
      </c>
      <c r="J33" s="89">
        <v>4.9</v>
      </c>
      <c r="K33" s="160">
        <v>5.7</v>
      </c>
      <c r="L33" s="202">
        <v>0.2</v>
      </c>
      <c r="M33" s="226" t="s">
        <v>130</v>
      </c>
      <c r="N33" s="149"/>
      <c r="O33" s="149"/>
    </row>
    <row r="34" spans="1:15" ht="12.75">
      <c r="A34" s="42" t="s">
        <v>70</v>
      </c>
      <c r="B34" s="13"/>
      <c r="C34" s="13"/>
      <c r="D34" s="145"/>
      <c r="E34" s="145"/>
      <c r="F34" s="145"/>
      <c r="G34" s="145"/>
      <c r="H34" s="145"/>
      <c r="I34" s="145"/>
      <c r="J34" s="89"/>
      <c r="K34" s="145"/>
      <c r="L34" s="89"/>
      <c r="M34" s="226"/>
      <c r="N34" s="149"/>
      <c r="O34" s="149"/>
    </row>
    <row r="35" spans="1:15" ht="12.75">
      <c r="A35" s="42" t="s">
        <v>65</v>
      </c>
      <c r="B35" s="13">
        <v>100</v>
      </c>
      <c r="C35" s="13">
        <v>100</v>
      </c>
      <c r="D35" s="145">
        <v>41.5</v>
      </c>
      <c r="E35" s="145">
        <v>36.6</v>
      </c>
      <c r="F35" s="145">
        <v>38.5</v>
      </c>
      <c r="G35" s="145">
        <v>43.4</v>
      </c>
      <c r="H35" s="145">
        <v>15.5</v>
      </c>
      <c r="I35" s="145">
        <v>15.5</v>
      </c>
      <c r="J35" s="89">
        <v>4.3</v>
      </c>
      <c r="K35" s="145">
        <v>4.5</v>
      </c>
      <c r="L35" s="202">
        <v>0.2</v>
      </c>
      <c r="M35" s="226" t="s">
        <v>130</v>
      </c>
      <c r="N35" s="149"/>
      <c r="O35" s="149"/>
    </row>
    <row r="36" spans="1:15" ht="12.75">
      <c r="A36" s="39" t="s">
        <v>15</v>
      </c>
      <c r="B36" s="13">
        <v>100</v>
      </c>
      <c r="C36" s="13">
        <v>100</v>
      </c>
      <c r="D36" s="89">
        <v>33.3</v>
      </c>
      <c r="E36" s="89">
        <v>32.1</v>
      </c>
      <c r="F36" s="145">
        <v>38.2</v>
      </c>
      <c r="G36" s="145">
        <v>41.6</v>
      </c>
      <c r="H36" s="145">
        <v>17.7</v>
      </c>
      <c r="I36" s="89">
        <v>16.3</v>
      </c>
      <c r="J36" s="89">
        <v>10.8</v>
      </c>
      <c r="K36" s="145">
        <v>10</v>
      </c>
      <c r="L36" s="202" t="s">
        <v>130</v>
      </c>
      <c r="M36" s="226" t="s">
        <v>130</v>
      </c>
      <c r="N36" s="149"/>
      <c r="O36" s="149"/>
    </row>
    <row r="37" spans="1:15" ht="12.75">
      <c r="A37" s="39" t="s">
        <v>104</v>
      </c>
      <c r="B37" s="13">
        <v>100</v>
      </c>
      <c r="C37" s="13">
        <v>100</v>
      </c>
      <c r="D37" s="145">
        <v>39.7</v>
      </c>
      <c r="E37" s="145">
        <v>36.2</v>
      </c>
      <c r="F37" s="160">
        <v>35.7</v>
      </c>
      <c r="G37" s="160">
        <v>39.5</v>
      </c>
      <c r="H37" s="89">
        <v>15.7</v>
      </c>
      <c r="I37" s="89">
        <v>14.9</v>
      </c>
      <c r="J37" s="89">
        <v>8.9</v>
      </c>
      <c r="K37" s="160">
        <v>9</v>
      </c>
      <c r="L37" s="202" t="s">
        <v>130</v>
      </c>
      <c r="M37" s="226">
        <v>0.4</v>
      </c>
      <c r="N37" s="149"/>
      <c r="O37" s="149"/>
    </row>
    <row r="38" spans="1:15" ht="12.75">
      <c r="A38" s="42" t="s">
        <v>70</v>
      </c>
      <c r="B38" s="13"/>
      <c r="C38" s="13"/>
      <c r="D38" s="145"/>
      <c r="E38" s="145"/>
      <c r="F38" s="145"/>
      <c r="G38" s="145"/>
      <c r="H38" s="145"/>
      <c r="I38" s="145"/>
      <c r="J38" s="89"/>
      <c r="K38" s="145"/>
      <c r="L38" s="89"/>
      <c r="M38" s="226"/>
      <c r="N38" s="149"/>
      <c r="O38" s="149"/>
    </row>
    <row r="39" spans="1:15" ht="12.75">
      <c r="A39" s="42" t="s">
        <v>66</v>
      </c>
      <c r="B39" s="13">
        <v>100</v>
      </c>
      <c r="C39" s="13">
        <v>100</v>
      </c>
      <c r="D39" s="89">
        <v>39.8</v>
      </c>
      <c r="E39" s="89">
        <v>39.9</v>
      </c>
      <c r="F39" s="89">
        <v>39</v>
      </c>
      <c r="G39" s="202">
        <v>42.9</v>
      </c>
      <c r="H39" s="89">
        <v>14.4</v>
      </c>
      <c r="I39" s="202">
        <v>13</v>
      </c>
      <c r="J39" s="89">
        <v>6.8</v>
      </c>
      <c r="K39" s="202">
        <v>4.2</v>
      </c>
      <c r="L39" s="202" t="s">
        <v>130</v>
      </c>
      <c r="M39" s="226" t="s">
        <v>130</v>
      </c>
      <c r="N39" s="149"/>
      <c r="O39" s="149"/>
    </row>
    <row r="40" spans="1:15" ht="12.75">
      <c r="A40" s="41" t="s">
        <v>105</v>
      </c>
      <c r="B40" s="174">
        <v>100</v>
      </c>
      <c r="C40" s="98">
        <v>100</v>
      </c>
      <c r="D40" s="175">
        <v>40.1</v>
      </c>
      <c r="E40" s="175">
        <v>34.2</v>
      </c>
      <c r="F40" s="175">
        <v>37.7</v>
      </c>
      <c r="G40" s="203">
        <v>41.9</v>
      </c>
      <c r="H40" s="175">
        <v>16.3</v>
      </c>
      <c r="I40" s="203">
        <v>18.5</v>
      </c>
      <c r="J40" s="175">
        <v>5.7</v>
      </c>
      <c r="K40" s="203">
        <v>5.2</v>
      </c>
      <c r="L40" s="203">
        <v>0.2</v>
      </c>
      <c r="M40" s="227">
        <v>0.2</v>
      </c>
      <c r="N40" s="149"/>
      <c r="O40" s="149"/>
    </row>
  </sheetData>
  <sheetProtection/>
  <mergeCells count="12">
    <mergeCell ref="D5:E6"/>
    <mergeCell ref="F5:G6"/>
    <mergeCell ref="H5:I6"/>
    <mergeCell ref="J5:K6"/>
    <mergeCell ref="L5:M6"/>
    <mergeCell ref="B6:C6"/>
    <mergeCell ref="A1:M1"/>
    <mergeCell ref="A2:M2"/>
    <mergeCell ref="A4:A7"/>
    <mergeCell ref="B4:C4"/>
    <mergeCell ref="D4:M4"/>
    <mergeCell ref="B5:C5"/>
  </mergeCells>
  <printOptions horizontalCentered="1"/>
  <pageMargins left="0.7874015748031497" right="0.7874015748031497" top="0.7874015748031497" bottom="0" header="0.5118110236220472" footer="0.31496062992125984"/>
  <pageSetup firstPageNumber="6" useFirstPageNumber="1" horizontalDpi="600" verticalDpi="600" orientation="landscape" paperSize="9" scale="9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13"/>
  <sheetViews>
    <sheetView zoomScale="84" zoomScaleNormal="84" zoomScaleSheetLayoutView="80" zoomScalePageLayoutView="0" workbookViewId="0" topLeftCell="A16">
      <selection activeCell="F44" sqref="F44"/>
    </sheetView>
  </sheetViews>
  <sheetFormatPr defaultColWidth="9.00390625" defaultRowHeight="12.75"/>
  <cols>
    <col min="1" max="1" width="39.625" style="4" customWidth="1"/>
    <col min="2" max="7" width="15.75390625" style="0" customWidth="1"/>
    <col min="15" max="15" width="10.25390625" style="0" bestFit="1" customWidth="1"/>
  </cols>
  <sheetData>
    <row r="1" spans="1:7" ht="17.25" customHeight="1">
      <c r="A1" s="413" t="s">
        <v>117</v>
      </c>
      <c r="B1" s="413"/>
      <c r="C1" s="413"/>
      <c r="D1" s="413"/>
      <c r="E1" s="413"/>
      <c r="F1" s="413"/>
      <c r="G1" s="413"/>
    </row>
    <row r="2" s="2" customFormat="1" ht="12.75"/>
    <row r="3" spans="1:7" s="4" customFormat="1" ht="12.75">
      <c r="A3" s="386"/>
      <c r="B3" s="414" t="s">
        <v>17</v>
      </c>
      <c r="C3" s="381"/>
      <c r="D3" s="415" t="s">
        <v>1</v>
      </c>
      <c r="E3" s="380" t="s">
        <v>18</v>
      </c>
      <c r="F3" s="381"/>
      <c r="G3" s="382" t="s">
        <v>1</v>
      </c>
    </row>
    <row r="4" spans="1:7" s="4" customFormat="1" ht="13.5" customHeight="1">
      <c r="A4" s="387"/>
      <c r="B4" s="389" t="s">
        <v>131</v>
      </c>
      <c r="C4" s="390"/>
      <c r="D4" s="416"/>
      <c r="E4" s="389" t="s">
        <v>131</v>
      </c>
      <c r="F4" s="390"/>
      <c r="G4" s="382"/>
    </row>
    <row r="5" spans="1:7" s="4" customFormat="1" ht="13.5" customHeight="1">
      <c r="A5" s="388"/>
      <c r="B5" s="3" t="s">
        <v>126</v>
      </c>
      <c r="C5" s="3" t="s">
        <v>125</v>
      </c>
      <c r="D5" s="417"/>
      <c r="E5" s="3" t="s">
        <v>126</v>
      </c>
      <c r="F5" s="3" t="s">
        <v>125</v>
      </c>
      <c r="G5" s="382"/>
    </row>
    <row r="6" spans="1:7" s="4" customFormat="1" ht="12.75" hidden="1">
      <c r="A6" s="37"/>
      <c r="B6" s="12"/>
      <c r="C6" s="12"/>
      <c r="D6" s="85"/>
      <c r="E6" s="11"/>
      <c r="F6" s="12"/>
      <c r="G6" s="36"/>
    </row>
    <row r="7" spans="1:15" s="6" customFormat="1" ht="14.25" customHeight="1">
      <c r="A7" s="38" t="s">
        <v>2</v>
      </c>
      <c r="B7" s="100">
        <v>9435</v>
      </c>
      <c r="C7" s="165">
        <v>8615</v>
      </c>
      <c r="D7" s="166">
        <v>820</v>
      </c>
      <c r="E7" s="165">
        <v>5448</v>
      </c>
      <c r="F7" s="165">
        <v>5669</v>
      </c>
      <c r="G7" s="274">
        <v>-221</v>
      </c>
      <c r="I7" s="6">
        <f>B7-C7</f>
        <v>820</v>
      </c>
      <c r="J7" s="6">
        <f>E7-F7</f>
        <v>-221</v>
      </c>
      <c r="L7" s="6">
        <f>D7-I7</f>
        <v>0</v>
      </c>
      <c r="M7" s="6">
        <f>G7-J7</f>
        <v>0</v>
      </c>
      <c r="O7" s="257"/>
    </row>
    <row r="8" spans="1:25" s="2" customFormat="1" ht="14.25" customHeight="1">
      <c r="A8" s="39" t="s">
        <v>71</v>
      </c>
      <c r="B8" s="2">
        <v>2545</v>
      </c>
      <c r="C8" s="57">
        <v>2322</v>
      </c>
      <c r="D8" s="167">
        <v>223</v>
      </c>
      <c r="E8" s="167">
        <v>1366</v>
      </c>
      <c r="F8" s="167">
        <v>1359</v>
      </c>
      <c r="G8" s="275">
        <v>7</v>
      </c>
      <c r="H8" s="6"/>
      <c r="I8" s="6">
        <f aca="true" t="shared" si="0" ref="I8:I39">B8-C8</f>
        <v>223</v>
      </c>
      <c r="J8" s="6">
        <f aca="true" t="shared" si="1" ref="J8:J39">E8-F8</f>
        <v>7</v>
      </c>
      <c r="K8" s="6"/>
      <c r="L8" s="6">
        <f aca="true" t="shared" si="2" ref="L8:L39">D8-I8</f>
        <v>0</v>
      </c>
      <c r="M8" s="6">
        <f aca="true" t="shared" si="3" ref="M8:M39">G8-J8</f>
        <v>0</v>
      </c>
      <c r="O8" s="258"/>
      <c r="Q8" s="6"/>
      <c r="R8" s="6"/>
      <c r="X8" s="6"/>
      <c r="Y8" s="6"/>
    </row>
    <row r="9" spans="1:25" s="2" customFormat="1" ht="14.25" customHeight="1">
      <c r="A9" s="39" t="s">
        <v>101</v>
      </c>
      <c r="B9" s="95">
        <v>304</v>
      </c>
      <c r="C9" s="94">
        <v>336</v>
      </c>
      <c r="D9" s="167">
        <v>-32</v>
      </c>
      <c r="E9" s="94">
        <v>196</v>
      </c>
      <c r="F9" s="94">
        <v>241</v>
      </c>
      <c r="G9" s="275">
        <v>-45</v>
      </c>
      <c r="H9" s="6"/>
      <c r="I9" s="6">
        <f t="shared" si="0"/>
        <v>-32</v>
      </c>
      <c r="J9" s="6">
        <f t="shared" si="1"/>
        <v>-45</v>
      </c>
      <c r="K9" s="6"/>
      <c r="L9" s="6">
        <f t="shared" si="2"/>
        <v>0</v>
      </c>
      <c r="M9" s="6">
        <f t="shared" si="3"/>
        <v>0</v>
      </c>
      <c r="O9" s="258"/>
      <c r="Q9" s="6"/>
      <c r="R9" s="6"/>
      <c r="X9" s="6"/>
      <c r="Y9" s="6"/>
    </row>
    <row r="10" spans="1:25" s="2" customFormat="1" ht="14.25" customHeight="1">
      <c r="A10" s="42" t="s">
        <v>70</v>
      </c>
      <c r="B10" s="80"/>
      <c r="C10" s="80"/>
      <c r="D10" s="167"/>
      <c r="E10" s="80"/>
      <c r="F10" s="80"/>
      <c r="G10" s="275"/>
      <c r="H10" s="6"/>
      <c r="I10" s="6">
        <f t="shared" si="0"/>
        <v>0</v>
      </c>
      <c r="J10" s="6">
        <f t="shared" si="1"/>
        <v>0</v>
      </c>
      <c r="K10" s="6"/>
      <c r="L10" s="6">
        <f t="shared" si="2"/>
        <v>0</v>
      </c>
      <c r="M10" s="6">
        <f t="shared" si="3"/>
        <v>0</v>
      </c>
      <c r="O10" s="258"/>
      <c r="Q10" s="6"/>
      <c r="R10" s="6"/>
      <c r="X10" s="6"/>
      <c r="Y10" s="6"/>
    </row>
    <row r="11" spans="1:25" s="2" customFormat="1" ht="14.25" customHeight="1">
      <c r="A11" s="42" t="s">
        <v>67</v>
      </c>
      <c r="B11" s="95">
        <v>205</v>
      </c>
      <c r="C11" s="94">
        <v>237</v>
      </c>
      <c r="D11" s="167">
        <v>-32</v>
      </c>
      <c r="E11" s="94">
        <v>136</v>
      </c>
      <c r="F11" s="94">
        <v>154</v>
      </c>
      <c r="G11" s="275">
        <v>-18</v>
      </c>
      <c r="H11" s="6"/>
      <c r="I11" s="6">
        <f t="shared" si="0"/>
        <v>-32</v>
      </c>
      <c r="J11" s="6">
        <f t="shared" si="1"/>
        <v>-18</v>
      </c>
      <c r="K11" s="6"/>
      <c r="L11" s="6">
        <f t="shared" si="2"/>
        <v>0</v>
      </c>
      <c r="M11" s="6">
        <f t="shared" si="3"/>
        <v>0</v>
      </c>
      <c r="O11" s="258"/>
      <c r="Q11" s="6"/>
      <c r="R11" s="6"/>
      <c r="X11" s="6"/>
      <c r="Y11" s="6"/>
    </row>
    <row r="12" spans="1:25" s="2" customFormat="1" ht="14.25" customHeight="1">
      <c r="A12" s="39" t="s">
        <v>3</v>
      </c>
      <c r="B12" s="95">
        <v>885</v>
      </c>
      <c r="C12" s="94">
        <v>814</v>
      </c>
      <c r="D12" s="79">
        <v>71</v>
      </c>
      <c r="E12" s="94">
        <v>594</v>
      </c>
      <c r="F12" s="94">
        <v>599</v>
      </c>
      <c r="G12" s="308">
        <v>-5</v>
      </c>
      <c r="H12" s="6"/>
      <c r="I12" s="6">
        <f t="shared" si="0"/>
        <v>71</v>
      </c>
      <c r="J12" s="6">
        <f t="shared" si="1"/>
        <v>-5</v>
      </c>
      <c r="K12" s="6"/>
      <c r="L12" s="6">
        <f t="shared" si="2"/>
        <v>0</v>
      </c>
      <c r="M12" s="6">
        <f t="shared" si="3"/>
        <v>0</v>
      </c>
      <c r="O12" s="258"/>
      <c r="Q12" s="6"/>
      <c r="R12" s="6"/>
      <c r="X12" s="6"/>
      <c r="Y12" s="6"/>
    </row>
    <row r="13" spans="1:25" s="2" customFormat="1" ht="14.25" customHeight="1">
      <c r="A13" s="39" t="s">
        <v>4</v>
      </c>
      <c r="B13" s="95">
        <v>151</v>
      </c>
      <c r="C13" s="94">
        <v>161</v>
      </c>
      <c r="D13" s="79">
        <v>-10</v>
      </c>
      <c r="E13" s="94">
        <v>82</v>
      </c>
      <c r="F13" s="94">
        <v>108</v>
      </c>
      <c r="G13" s="275">
        <v>-26</v>
      </c>
      <c r="H13" s="6"/>
      <c r="I13" s="6">
        <f t="shared" si="0"/>
        <v>-10</v>
      </c>
      <c r="J13" s="6">
        <f t="shared" si="1"/>
        <v>-26</v>
      </c>
      <c r="K13" s="6"/>
      <c r="L13" s="6">
        <f t="shared" si="2"/>
        <v>0</v>
      </c>
      <c r="M13" s="6">
        <f t="shared" si="3"/>
        <v>0</v>
      </c>
      <c r="O13" s="258"/>
      <c r="Q13" s="6"/>
      <c r="R13" s="6"/>
      <c r="X13" s="6"/>
      <c r="Y13" s="6"/>
    </row>
    <row r="14" spans="1:25" s="2" customFormat="1" ht="14.25" customHeight="1">
      <c r="A14" s="39" t="s">
        <v>102</v>
      </c>
      <c r="B14" s="95">
        <v>426</v>
      </c>
      <c r="C14" s="94">
        <v>361</v>
      </c>
      <c r="D14" s="79">
        <v>65</v>
      </c>
      <c r="E14" s="94">
        <v>215</v>
      </c>
      <c r="F14" s="94">
        <v>246</v>
      </c>
      <c r="G14" s="275">
        <v>-31</v>
      </c>
      <c r="H14" s="6"/>
      <c r="I14" s="6">
        <f t="shared" si="0"/>
        <v>65</v>
      </c>
      <c r="J14" s="6">
        <f t="shared" si="1"/>
        <v>-31</v>
      </c>
      <c r="K14" s="6"/>
      <c r="L14" s="6">
        <f t="shared" si="2"/>
        <v>0</v>
      </c>
      <c r="M14" s="6">
        <f t="shared" si="3"/>
        <v>0</v>
      </c>
      <c r="O14" s="258"/>
      <c r="Q14" s="6"/>
      <c r="R14" s="6"/>
      <c r="X14" s="6"/>
      <c r="Y14" s="6"/>
    </row>
    <row r="15" spans="1:25" s="2" customFormat="1" ht="14.25" customHeight="1">
      <c r="A15" s="42" t="s">
        <v>70</v>
      </c>
      <c r="B15" s="80"/>
      <c r="C15" s="80"/>
      <c r="D15" s="79"/>
      <c r="E15" s="89"/>
      <c r="F15" s="89"/>
      <c r="G15" s="275"/>
      <c r="H15" s="6"/>
      <c r="I15" s="6">
        <f t="shared" si="0"/>
        <v>0</v>
      </c>
      <c r="J15" s="6">
        <f t="shared" si="1"/>
        <v>0</v>
      </c>
      <c r="K15" s="6"/>
      <c r="L15" s="6">
        <f t="shared" si="2"/>
        <v>0</v>
      </c>
      <c r="M15" s="6">
        <f t="shared" si="3"/>
        <v>0</v>
      </c>
      <c r="O15" s="258"/>
      <c r="Q15" s="6"/>
      <c r="R15" s="6"/>
      <c r="X15" s="6"/>
      <c r="Y15" s="6"/>
    </row>
    <row r="16" spans="1:25" s="2" customFormat="1" ht="14.25" customHeight="1">
      <c r="A16" s="42" t="s">
        <v>64</v>
      </c>
      <c r="B16" s="95">
        <v>307</v>
      </c>
      <c r="C16" s="94">
        <v>245</v>
      </c>
      <c r="D16" s="79">
        <v>62</v>
      </c>
      <c r="E16" s="176">
        <v>133</v>
      </c>
      <c r="F16" s="176">
        <v>149</v>
      </c>
      <c r="G16" s="275">
        <v>-16</v>
      </c>
      <c r="H16" s="6"/>
      <c r="I16" s="6">
        <f t="shared" si="0"/>
        <v>62</v>
      </c>
      <c r="J16" s="6">
        <f t="shared" si="1"/>
        <v>-16</v>
      </c>
      <c r="K16" s="6"/>
      <c r="L16" s="6">
        <f t="shared" si="2"/>
        <v>0</v>
      </c>
      <c r="M16" s="6">
        <f t="shared" si="3"/>
        <v>0</v>
      </c>
      <c r="O16" s="258"/>
      <c r="Q16" s="6"/>
      <c r="R16" s="6"/>
      <c r="X16" s="6"/>
      <c r="Y16" s="6"/>
    </row>
    <row r="17" spans="1:25" s="2" customFormat="1" ht="14.25" customHeight="1">
      <c r="A17" s="39" t="s">
        <v>5</v>
      </c>
      <c r="B17" s="95">
        <v>90</v>
      </c>
      <c r="C17" s="94">
        <v>103</v>
      </c>
      <c r="D17" s="90">
        <v>-13</v>
      </c>
      <c r="E17" s="94">
        <v>63</v>
      </c>
      <c r="F17" s="94">
        <v>85</v>
      </c>
      <c r="G17" s="275">
        <v>-22</v>
      </c>
      <c r="H17" s="6"/>
      <c r="I17" s="6">
        <f t="shared" si="0"/>
        <v>-13</v>
      </c>
      <c r="J17" s="6">
        <f t="shared" si="1"/>
        <v>-22</v>
      </c>
      <c r="K17" s="6"/>
      <c r="L17" s="6">
        <f t="shared" si="2"/>
        <v>0</v>
      </c>
      <c r="M17" s="6">
        <f t="shared" si="3"/>
        <v>0</v>
      </c>
      <c r="O17" s="258"/>
      <c r="Q17" s="6"/>
      <c r="R17" s="6"/>
      <c r="X17" s="6"/>
      <c r="Y17" s="6"/>
    </row>
    <row r="18" spans="1:25" s="2" customFormat="1" ht="14.25" customHeight="1">
      <c r="A18" s="93" t="s">
        <v>6</v>
      </c>
      <c r="B18" s="95">
        <v>183</v>
      </c>
      <c r="C18" s="94">
        <v>139</v>
      </c>
      <c r="D18" s="79">
        <v>44</v>
      </c>
      <c r="E18" s="94">
        <v>106</v>
      </c>
      <c r="F18" s="94">
        <v>122</v>
      </c>
      <c r="G18" s="275">
        <v>-16</v>
      </c>
      <c r="H18" s="6"/>
      <c r="I18" s="6">
        <f t="shared" si="0"/>
        <v>44</v>
      </c>
      <c r="J18" s="6">
        <f t="shared" si="1"/>
        <v>-16</v>
      </c>
      <c r="K18" s="6"/>
      <c r="L18" s="6">
        <f t="shared" si="2"/>
        <v>0</v>
      </c>
      <c r="M18" s="6">
        <f t="shared" si="3"/>
        <v>0</v>
      </c>
      <c r="O18" s="258"/>
      <c r="Q18" s="6"/>
      <c r="R18" s="6"/>
      <c r="X18" s="6"/>
      <c r="Y18" s="6"/>
    </row>
    <row r="19" spans="1:25" s="2" customFormat="1" ht="14.25" customHeight="1">
      <c r="A19" s="39" t="s">
        <v>106</v>
      </c>
      <c r="B19" s="95">
        <v>177</v>
      </c>
      <c r="C19" s="94">
        <v>163</v>
      </c>
      <c r="D19" s="79">
        <v>14</v>
      </c>
      <c r="E19" s="94">
        <v>102</v>
      </c>
      <c r="F19" s="94">
        <v>104</v>
      </c>
      <c r="G19" s="275">
        <v>-2</v>
      </c>
      <c r="H19" s="6"/>
      <c r="I19" s="6">
        <f t="shared" si="0"/>
        <v>14</v>
      </c>
      <c r="J19" s="6">
        <f t="shared" si="1"/>
        <v>-2</v>
      </c>
      <c r="K19" s="6"/>
      <c r="L19" s="6">
        <f t="shared" si="2"/>
        <v>0</v>
      </c>
      <c r="M19" s="6">
        <f t="shared" si="3"/>
        <v>0</v>
      </c>
      <c r="O19" s="258"/>
      <c r="Q19" s="6"/>
      <c r="R19" s="6"/>
      <c r="X19" s="6"/>
      <c r="Y19" s="6"/>
    </row>
    <row r="20" spans="1:25" s="2" customFormat="1" ht="14.25" customHeight="1">
      <c r="A20" s="39" t="s">
        <v>68</v>
      </c>
      <c r="B20" s="94">
        <v>606</v>
      </c>
      <c r="C20" s="94">
        <v>548</v>
      </c>
      <c r="D20" s="79">
        <v>58</v>
      </c>
      <c r="E20" s="168" t="s">
        <v>133</v>
      </c>
      <c r="F20" s="168" t="s">
        <v>132</v>
      </c>
      <c r="G20" s="275">
        <v>-37</v>
      </c>
      <c r="H20" s="6"/>
      <c r="I20" s="6">
        <f t="shared" si="0"/>
        <v>58</v>
      </c>
      <c r="J20" s="6">
        <f t="shared" si="1"/>
        <v>-37</v>
      </c>
      <c r="K20" s="6"/>
      <c r="L20" s="6">
        <f t="shared" si="2"/>
        <v>0</v>
      </c>
      <c r="M20" s="6">
        <f t="shared" si="3"/>
        <v>0</v>
      </c>
      <c r="O20" s="258"/>
      <c r="Q20" s="6"/>
      <c r="R20" s="6"/>
      <c r="X20" s="6"/>
      <c r="Y20" s="6"/>
    </row>
    <row r="21" spans="1:25" s="2" customFormat="1" ht="14.25" customHeight="1">
      <c r="A21" s="42" t="s">
        <v>70</v>
      </c>
      <c r="B21" s="95"/>
      <c r="C21" s="94"/>
      <c r="D21" s="79"/>
      <c r="E21" s="178"/>
      <c r="F21" s="178"/>
      <c r="G21" s="275"/>
      <c r="H21" s="6"/>
      <c r="I21" s="6">
        <f t="shared" si="0"/>
        <v>0</v>
      </c>
      <c r="J21" s="6">
        <f t="shared" si="1"/>
        <v>0</v>
      </c>
      <c r="K21" s="6"/>
      <c r="L21" s="6">
        <f t="shared" si="2"/>
        <v>0</v>
      </c>
      <c r="M21" s="6">
        <f t="shared" si="3"/>
        <v>0</v>
      </c>
      <c r="O21" s="258"/>
      <c r="Q21" s="6"/>
      <c r="R21" s="6"/>
      <c r="X21" s="6"/>
      <c r="Y21" s="6"/>
    </row>
    <row r="22" spans="1:25" s="2" customFormat="1" ht="14.25" customHeight="1">
      <c r="A22" s="42" t="s">
        <v>20</v>
      </c>
      <c r="B22" s="187">
        <v>465</v>
      </c>
      <c r="C22" s="187">
        <v>456</v>
      </c>
      <c r="D22" s="79">
        <v>9</v>
      </c>
      <c r="E22" s="94">
        <v>258</v>
      </c>
      <c r="F22" s="94">
        <v>283</v>
      </c>
      <c r="G22" s="275">
        <v>-25</v>
      </c>
      <c r="H22" s="6"/>
      <c r="I22" s="6">
        <f t="shared" si="0"/>
        <v>9</v>
      </c>
      <c r="J22" s="6">
        <f t="shared" si="1"/>
        <v>-25</v>
      </c>
      <c r="K22" s="6"/>
      <c r="L22" s="6">
        <f t="shared" si="2"/>
        <v>0</v>
      </c>
      <c r="M22" s="6">
        <f t="shared" si="3"/>
        <v>0</v>
      </c>
      <c r="O22" s="258"/>
      <c r="Q22" s="6"/>
      <c r="R22" s="6"/>
      <c r="X22" s="6"/>
      <c r="Y22" s="6"/>
    </row>
    <row r="23" spans="1:25" s="2" customFormat="1" ht="14.25" customHeight="1">
      <c r="A23" s="39" t="s">
        <v>7</v>
      </c>
      <c r="B23" s="95">
        <v>162</v>
      </c>
      <c r="C23" s="94">
        <v>155</v>
      </c>
      <c r="D23" s="79">
        <v>7</v>
      </c>
      <c r="E23" s="94">
        <v>82</v>
      </c>
      <c r="F23" s="94">
        <v>89</v>
      </c>
      <c r="G23" s="275">
        <v>-7</v>
      </c>
      <c r="H23" s="6"/>
      <c r="I23" s="6">
        <f t="shared" si="0"/>
        <v>7</v>
      </c>
      <c r="J23" s="6">
        <f t="shared" si="1"/>
        <v>-7</v>
      </c>
      <c r="K23" s="6"/>
      <c r="L23" s="6">
        <f t="shared" si="2"/>
        <v>0</v>
      </c>
      <c r="M23" s="6">
        <f t="shared" si="3"/>
        <v>0</v>
      </c>
      <c r="O23" s="258"/>
      <c r="Q23" s="6"/>
      <c r="R23" s="6"/>
      <c r="X23" s="6"/>
      <c r="Y23" s="6"/>
    </row>
    <row r="24" spans="1:25" s="2" customFormat="1" ht="14.25" customHeight="1">
      <c r="A24" s="39" t="s">
        <v>8</v>
      </c>
      <c r="B24" s="95">
        <v>220</v>
      </c>
      <c r="C24" s="94">
        <v>185</v>
      </c>
      <c r="D24" s="90">
        <v>35</v>
      </c>
      <c r="E24" s="94">
        <v>131</v>
      </c>
      <c r="F24" s="94">
        <v>122</v>
      </c>
      <c r="G24" s="275">
        <v>9</v>
      </c>
      <c r="H24" s="6"/>
      <c r="I24" s="6">
        <f t="shared" si="0"/>
        <v>35</v>
      </c>
      <c r="J24" s="6">
        <f t="shared" si="1"/>
        <v>9</v>
      </c>
      <c r="K24" s="6"/>
      <c r="L24" s="6">
        <f t="shared" si="2"/>
        <v>0</v>
      </c>
      <c r="M24" s="6">
        <f t="shared" si="3"/>
        <v>0</v>
      </c>
      <c r="O24" s="258"/>
      <c r="Q24" s="6"/>
      <c r="R24" s="6"/>
      <c r="X24" s="6"/>
      <c r="Y24" s="6"/>
    </row>
    <row r="25" spans="1:25" s="2" customFormat="1" ht="14.25" customHeight="1">
      <c r="A25" s="39" t="s">
        <v>9</v>
      </c>
      <c r="B25" s="95">
        <v>43</v>
      </c>
      <c r="C25" s="94">
        <v>42</v>
      </c>
      <c r="D25" s="90">
        <v>1</v>
      </c>
      <c r="E25" s="94">
        <v>24</v>
      </c>
      <c r="F25" s="94">
        <v>42</v>
      </c>
      <c r="G25" s="275">
        <v>-18</v>
      </c>
      <c r="H25" s="6"/>
      <c r="I25" s="6">
        <f t="shared" si="0"/>
        <v>1</v>
      </c>
      <c r="J25" s="6">
        <f t="shared" si="1"/>
        <v>-18</v>
      </c>
      <c r="K25" s="6"/>
      <c r="L25" s="6">
        <f t="shared" si="2"/>
        <v>0</v>
      </c>
      <c r="M25" s="6">
        <f t="shared" si="3"/>
        <v>0</v>
      </c>
      <c r="O25" s="258"/>
      <c r="Q25" s="6"/>
      <c r="R25" s="6"/>
      <c r="X25" s="6"/>
      <c r="Y25" s="6"/>
    </row>
    <row r="26" spans="1:25" s="2" customFormat="1" ht="14.25" customHeight="1">
      <c r="A26" s="39" t="s">
        <v>10</v>
      </c>
      <c r="B26" s="95">
        <v>192</v>
      </c>
      <c r="C26" s="94">
        <v>165</v>
      </c>
      <c r="D26" s="90">
        <v>27</v>
      </c>
      <c r="E26" s="94">
        <v>110</v>
      </c>
      <c r="F26" s="94">
        <v>116</v>
      </c>
      <c r="G26" s="275">
        <v>-6</v>
      </c>
      <c r="H26" s="6"/>
      <c r="I26" s="6">
        <f t="shared" si="0"/>
        <v>27</v>
      </c>
      <c r="J26" s="6">
        <f t="shared" si="1"/>
        <v>-6</v>
      </c>
      <c r="K26" s="6"/>
      <c r="L26" s="6">
        <f t="shared" si="2"/>
        <v>0</v>
      </c>
      <c r="M26" s="6">
        <f t="shared" si="3"/>
        <v>0</v>
      </c>
      <c r="O26" s="258"/>
      <c r="Q26" s="6"/>
      <c r="R26" s="6"/>
      <c r="X26" s="6"/>
      <c r="Y26" s="6"/>
    </row>
    <row r="27" spans="1:25" s="2" customFormat="1" ht="14.25" customHeight="1">
      <c r="A27" s="39" t="s">
        <v>11</v>
      </c>
      <c r="B27" s="187">
        <v>103</v>
      </c>
      <c r="C27" s="187">
        <v>76</v>
      </c>
      <c r="D27" s="90">
        <v>27</v>
      </c>
      <c r="E27" s="94">
        <v>47</v>
      </c>
      <c r="F27" s="94">
        <v>51</v>
      </c>
      <c r="G27" s="275">
        <v>-4</v>
      </c>
      <c r="H27" s="6"/>
      <c r="I27" s="6">
        <f t="shared" si="0"/>
        <v>27</v>
      </c>
      <c r="J27" s="6">
        <f t="shared" si="1"/>
        <v>-4</v>
      </c>
      <c r="K27" s="6"/>
      <c r="L27" s="6">
        <f t="shared" si="2"/>
        <v>0</v>
      </c>
      <c r="M27" s="6">
        <f t="shared" si="3"/>
        <v>0</v>
      </c>
      <c r="O27" s="258"/>
      <c r="Q27" s="6"/>
      <c r="R27" s="6"/>
      <c r="X27" s="6"/>
      <c r="Y27" s="6"/>
    </row>
    <row r="28" spans="1:25" s="2" customFormat="1" ht="14.25" customHeight="1">
      <c r="A28" s="39" t="s">
        <v>103</v>
      </c>
      <c r="B28" s="95">
        <v>206</v>
      </c>
      <c r="C28" s="94">
        <v>180</v>
      </c>
      <c r="D28" s="79">
        <v>26</v>
      </c>
      <c r="E28" s="94">
        <v>103</v>
      </c>
      <c r="F28" s="94">
        <v>122</v>
      </c>
      <c r="G28" s="275">
        <v>-19</v>
      </c>
      <c r="H28" s="6"/>
      <c r="I28" s="6">
        <f t="shared" si="0"/>
        <v>26</v>
      </c>
      <c r="J28" s="6">
        <f t="shared" si="1"/>
        <v>-19</v>
      </c>
      <c r="K28" s="6"/>
      <c r="L28" s="6">
        <f t="shared" si="2"/>
        <v>0</v>
      </c>
      <c r="M28" s="6">
        <f t="shared" si="3"/>
        <v>0</v>
      </c>
      <c r="O28" s="258"/>
      <c r="Q28" s="6"/>
      <c r="R28" s="6"/>
      <c r="X28" s="6"/>
      <c r="Y28" s="6"/>
    </row>
    <row r="29" spans="1:25" s="2" customFormat="1" ht="14.25" customHeight="1">
      <c r="A29" s="39" t="s">
        <v>12</v>
      </c>
      <c r="B29" s="95">
        <v>177</v>
      </c>
      <c r="C29" s="94">
        <v>169</v>
      </c>
      <c r="D29" s="79">
        <v>8</v>
      </c>
      <c r="E29" s="94">
        <v>116</v>
      </c>
      <c r="F29" s="94">
        <v>108</v>
      </c>
      <c r="G29" s="275">
        <v>8</v>
      </c>
      <c r="H29" s="6"/>
      <c r="I29" s="6">
        <f t="shared" si="0"/>
        <v>8</v>
      </c>
      <c r="J29" s="6">
        <f t="shared" si="1"/>
        <v>8</v>
      </c>
      <c r="K29" s="6"/>
      <c r="L29" s="6">
        <f t="shared" si="2"/>
        <v>0</v>
      </c>
      <c r="M29" s="6">
        <f t="shared" si="3"/>
        <v>0</v>
      </c>
      <c r="O29" s="258"/>
      <c r="Q29" s="6"/>
      <c r="R29" s="6"/>
      <c r="X29" s="6"/>
      <c r="Y29" s="6"/>
    </row>
    <row r="30" spans="1:25" s="2" customFormat="1" ht="14.25" customHeight="1">
      <c r="A30" s="39" t="s">
        <v>13</v>
      </c>
      <c r="B30" s="95">
        <v>200</v>
      </c>
      <c r="C30" s="94">
        <v>206</v>
      </c>
      <c r="D30" s="90">
        <v>-6</v>
      </c>
      <c r="E30" s="94">
        <v>109</v>
      </c>
      <c r="F30" s="94">
        <v>122</v>
      </c>
      <c r="G30" s="275">
        <v>-13</v>
      </c>
      <c r="H30" s="6"/>
      <c r="I30" s="6">
        <f t="shared" si="0"/>
        <v>-6</v>
      </c>
      <c r="J30" s="6">
        <f t="shared" si="1"/>
        <v>-13</v>
      </c>
      <c r="K30" s="6"/>
      <c r="L30" s="6">
        <f t="shared" si="2"/>
        <v>0</v>
      </c>
      <c r="M30" s="6">
        <f t="shared" si="3"/>
        <v>0</v>
      </c>
      <c r="O30" s="258"/>
      <c r="Q30" s="6"/>
      <c r="R30" s="6"/>
      <c r="X30" s="6"/>
      <c r="Y30" s="6"/>
    </row>
    <row r="31" spans="1:25" s="2" customFormat="1" ht="14.25" customHeight="1">
      <c r="A31" s="39" t="s">
        <v>14</v>
      </c>
      <c r="B31" s="95">
        <v>103</v>
      </c>
      <c r="C31" s="94">
        <v>76</v>
      </c>
      <c r="D31" s="90">
        <v>27</v>
      </c>
      <c r="E31" s="94">
        <v>77</v>
      </c>
      <c r="F31" s="94">
        <v>65</v>
      </c>
      <c r="G31" s="296">
        <v>12</v>
      </c>
      <c r="H31" s="6"/>
      <c r="I31" s="6">
        <f t="shared" si="0"/>
        <v>27</v>
      </c>
      <c r="J31" s="6">
        <f t="shared" si="1"/>
        <v>12</v>
      </c>
      <c r="K31" s="6"/>
      <c r="L31" s="6">
        <f t="shared" si="2"/>
        <v>0</v>
      </c>
      <c r="M31" s="6">
        <f t="shared" si="3"/>
        <v>0</v>
      </c>
      <c r="O31" s="258"/>
      <c r="Q31" s="6"/>
      <c r="R31" s="6"/>
      <c r="X31" s="6"/>
      <c r="Y31" s="6"/>
    </row>
    <row r="32" spans="1:25" s="2" customFormat="1" ht="14.25" customHeight="1">
      <c r="A32" s="39" t="s">
        <v>69</v>
      </c>
      <c r="B32" s="95">
        <v>1573</v>
      </c>
      <c r="C32" s="94">
        <v>1493</v>
      </c>
      <c r="D32" s="79">
        <v>80</v>
      </c>
      <c r="E32" s="94">
        <v>935</v>
      </c>
      <c r="F32" s="94">
        <v>930</v>
      </c>
      <c r="G32" s="275">
        <v>5</v>
      </c>
      <c r="H32" s="6"/>
      <c r="I32" s="6">
        <f t="shared" si="0"/>
        <v>80</v>
      </c>
      <c r="J32" s="6">
        <f t="shared" si="1"/>
        <v>5</v>
      </c>
      <c r="K32" s="6"/>
      <c r="L32" s="6">
        <f t="shared" si="2"/>
        <v>0</v>
      </c>
      <c r="M32" s="6">
        <f t="shared" si="3"/>
        <v>0</v>
      </c>
      <c r="O32" s="258"/>
      <c r="Q32" s="6"/>
      <c r="R32" s="6"/>
      <c r="X32" s="6"/>
      <c r="Y32" s="6"/>
    </row>
    <row r="33" spans="1:25" s="2" customFormat="1" ht="14.25" customHeight="1">
      <c r="A33" s="42" t="s">
        <v>70</v>
      </c>
      <c r="C33" s="57"/>
      <c r="D33" s="167"/>
      <c r="E33" s="80"/>
      <c r="F33" s="80"/>
      <c r="G33" s="275"/>
      <c r="H33" s="6"/>
      <c r="I33" s="6">
        <f t="shared" si="0"/>
        <v>0</v>
      </c>
      <c r="J33" s="6">
        <f t="shared" si="1"/>
        <v>0</v>
      </c>
      <c r="K33" s="6"/>
      <c r="L33" s="6">
        <f t="shared" si="2"/>
        <v>0</v>
      </c>
      <c r="M33" s="6">
        <f t="shared" si="3"/>
        <v>0</v>
      </c>
      <c r="O33" s="258"/>
      <c r="Q33" s="6"/>
      <c r="R33" s="6"/>
      <c r="X33" s="6"/>
      <c r="Y33" s="6"/>
    </row>
    <row r="34" spans="1:25" s="2" customFormat="1" ht="14.25" customHeight="1">
      <c r="A34" s="42" t="s">
        <v>65</v>
      </c>
      <c r="B34" s="95">
        <v>1447</v>
      </c>
      <c r="C34" s="94">
        <v>1391</v>
      </c>
      <c r="D34" s="79">
        <v>56</v>
      </c>
      <c r="E34" s="94">
        <v>822</v>
      </c>
      <c r="F34" s="94">
        <v>833</v>
      </c>
      <c r="G34" s="275">
        <v>-11</v>
      </c>
      <c r="H34" s="6"/>
      <c r="I34" s="6">
        <f t="shared" si="0"/>
        <v>56</v>
      </c>
      <c r="J34" s="6">
        <f t="shared" si="1"/>
        <v>-11</v>
      </c>
      <c r="K34" s="6"/>
      <c r="L34" s="6">
        <f t="shared" si="2"/>
        <v>0</v>
      </c>
      <c r="M34" s="6">
        <f t="shared" si="3"/>
        <v>0</v>
      </c>
      <c r="O34" s="258"/>
      <c r="Q34" s="6"/>
      <c r="R34" s="6"/>
      <c r="X34" s="6"/>
      <c r="Y34" s="6"/>
    </row>
    <row r="35" spans="1:25" s="2" customFormat="1" ht="14.25" customHeight="1">
      <c r="A35" s="39" t="s">
        <v>15</v>
      </c>
      <c r="B35" s="187">
        <v>173</v>
      </c>
      <c r="C35" s="187">
        <v>145</v>
      </c>
      <c r="D35" s="204">
        <v>28</v>
      </c>
      <c r="E35" s="94">
        <v>102</v>
      </c>
      <c r="F35" s="94">
        <v>100</v>
      </c>
      <c r="G35" s="275">
        <v>2</v>
      </c>
      <c r="H35" s="6"/>
      <c r="I35" s="6">
        <f t="shared" si="0"/>
        <v>28</v>
      </c>
      <c r="J35" s="6">
        <f t="shared" si="1"/>
        <v>2</v>
      </c>
      <c r="K35" s="6"/>
      <c r="L35" s="6">
        <f t="shared" si="2"/>
        <v>0</v>
      </c>
      <c r="M35" s="6">
        <f t="shared" si="3"/>
        <v>0</v>
      </c>
      <c r="O35" s="258"/>
      <c r="Q35" s="6"/>
      <c r="R35" s="6"/>
      <c r="X35" s="6"/>
      <c r="Y35" s="6"/>
    </row>
    <row r="36" spans="1:25" s="2" customFormat="1" ht="14.25" customHeight="1">
      <c r="A36" s="39" t="s">
        <v>104</v>
      </c>
      <c r="B36" s="95">
        <v>507</v>
      </c>
      <c r="C36" s="94">
        <v>431</v>
      </c>
      <c r="D36" s="79">
        <v>76</v>
      </c>
      <c r="E36" s="94">
        <v>313</v>
      </c>
      <c r="F36" s="94">
        <v>306</v>
      </c>
      <c r="G36" s="275">
        <v>7</v>
      </c>
      <c r="H36" s="6"/>
      <c r="I36" s="6">
        <f t="shared" si="0"/>
        <v>76</v>
      </c>
      <c r="J36" s="6">
        <f t="shared" si="1"/>
        <v>7</v>
      </c>
      <c r="K36" s="6"/>
      <c r="L36" s="6">
        <f t="shared" si="2"/>
        <v>0</v>
      </c>
      <c r="M36" s="6">
        <f t="shared" si="3"/>
        <v>0</v>
      </c>
      <c r="O36" s="258"/>
      <c r="Q36" s="6"/>
      <c r="R36" s="6"/>
      <c r="X36" s="6"/>
      <c r="Y36" s="6"/>
    </row>
    <row r="37" spans="1:25" s="2" customFormat="1" ht="14.25" customHeight="1">
      <c r="A37" s="42" t="s">
        <v>70</v>
      </c>
      <c r="B37" s="95"/>
      <c r="C37" s="94"/>
      <c r="D37" s="167"/>
      <c r="E37" s="80"/>
      <c r="F37" s="80"/>
      <c r="G37" s="275"/>
      <c r="H37" s="6"/>
      <c r="I37" s="6">
        <f t="shared" si="0"/>
        <v>0</v>
      </c>
      <c r="J37" s="6">
        <f t="shared" si="1"/>
        <v>0</v>
      </c>
      <c r="K37" s="6"/>
      <c r="L37" s="6">
        <f t="shared" si="2"/>
        <v>0</v>
      </c>
      <c r="M37" s="6">
        <f t="shared" si="3"/>
        <v>0</v>
      </c>
      <c r="O37" s="258"/>
      <c r="Q37" s="6"/>
      <c r="R37" s="6"/>
      <c r="X37" s="6"/>
      <c r="Y37" s="6"/>
    </row>
    <row r="38" spans="1:25" s="2" customFormat="1" ht="14.25" customHeight="1">
      <c r="A38" s="42" t="s">
        <v>66</v>
      </c>
      <c r="B38" s="95">
        <v>299</v>
      </c>
      <c r="C38" s="94">
        <v>247</v>
      </c>
      <c r="D38" s="90">
        <v>52</v>
      </c>
      <c r="E38" s="94">
        <v>153</v>
      </c>
      <c r="F38" s="94">
        <v>172</v>
      </c>
      <c r="G38" s="296">
        <v>-19</v>
      </c>
      <c r="H38" s="6"/>
      <c r="I38" s="6">
        <f t="shared" si="0"/>
        <v>52</v>
      </c>
      <c r="J38" s="6">
        <f t="shared" si="1"/>
        <v>-19</v>
      </c>
      <c r="K38" s="6"/>
      <c r="L38" s="6">
        <f t="shared" si="2"/>
        <v>0</v>
      </c>
      <c r="M38" s="6">
        <f t="shared" si="3"/>
        <v>0</v>
      </c>
      <c r="O38" s="258"/>
      <c r="Q38" s="6"/>
      <c r="R38" s="6"/>
      <c r="X38" s="6"/>
      <c r="Y38" s="6"/>
    </row>
    <row r="39" spans="1:25" s="2" customFormat="1" ht="14.25" customHeight="1">
      <c r="A39" s="41" t="s">
        <v>105</v>
      </c>
      <c r="B39" s="319">
        <v>409</v>
      </c>
      <c r="C39" s="169">
        <v>345</v>
      </c>
      <c r="D39" s="170">
        <v>64</v>
      </c>
      <c r="E39" s="169">
        <v>238</v>
      </c>
      <c r="F39" s="169">
        <v>258</v>
      </c>
      <c r="G39" s="276">
        <v>-20</v>
      </c>
      <c r="H39" s="6"/>
      <c r="I39" s="6">
        <f t="shared" si="0"/>
        <v>64</v>
      </c>
      <c r="J39" s="6">
        <f t="shared" si="1"/>
        <v>-20</v>
      </c>
      <c r="K39" s="6"/>
      <c r="L39" s="6">
        <f t="shared" si="2"/>
        <v>0</v>
      </c>
      <c r="M39" s="6">
        <f t="shared" si="3"/>
        <v>0</v>
      </c>
      <c r="O39" s="258"/>
      <c r="Q39" s="6"/>
      <c r="R39" s="6"/>
      <c r="X39" s="6"/>
      <c r="Y39" s="6"/>
    </row>
    <row r="40" spans="1:8" s="2" customFormat="1" ht="13.5" customHeight="1">
      <c r="A40" s="53"/>
      <c r="B40" s="16"/>
      <c r="C40" s="16"/>
      <c r="D40" s="21"/>
      <c r="E40" s="16"/>
      <c r="F40" s="16"/>
      <c r="G40" s="21"/>
      <c r="H40" s="6"/>
    </row>
    <row r="41" spans="1:7" s="6" customFormat="1" ht="12.75">
      <c r="A41" s="5"/>
      <c r="B41" s="9">
        <f aca="true" t="shared" si="4" ref="B41:G41">SUM(B8+B9+B12+B13+B14+B17+B18+B19+B20+B23+B24+B25+B26+B27+B28+B29+B30+B31+B32+B35+B36+B39)</f>
        <v>9435</v>
      </c>
      <c r="C41" s="9">
        <f t="shared" si="4"/>
        <v>8615</v>
      </c>
      <c r="D41" s="9">
        <f t="shared" si="4"/>
        <v>820</v>
      </c>
      <c r="E41" s="134">
        <f t="shared" si="4"/>
        <v>5448</v>
      </c>
      <c r="F41" s="134">
        <f t="shared" si="4"/>
        <v>5669</v>
      </c>
      <c r="G41" s="9">
        <f t="shared" si="4"/>
        <v>-221</v>
      </c>
    </row>
    <row r="42" spans="2:7" ht="12.75">
      <c r="B42" s="2">
        <f aca="true" t="shared" si="5" ref="B42:G42">SUM(B7-B41)</f>
        <v>0</v>
      </c>
      <c r="C42" s="2">
        <f t="shared" si="5"/>
        <v>0</v>
      </c>
      <c r="D42" s="2">
        <f>SUM(D7-D41)</f>
        <v>0</v>
      </c>
      <c r="E42" s="2">
        <f t="shared" si="5"/>
        <v>0</v>
      </c>
      <c r="F42" s="2">
        <f t="shared" si="5"/>
        <v>0</v>
      </c>
      <c r="G42" s="2">
        <f t="shared" si="5"/>
        <v>0</v>
      </c>
    </row>
    <row r="43" spans="2:7" ht="12.75">
      <c r="B43" s="2"/>
      <c r="C43" s="2"/>
      <c r="D43" s="2"/>
      <c r="E43" s="2"/>
      <c r="F43" s="2"/>
      <c r="G43" s="2"/>
    </row>
    <row r="44" spans="2:7" ht="12.75">
      <c r="B44" s="2"/>
      <c r="C44" s="2"/>
      <c r="D44" s="2"/>
      <c r="E44" s="2"/>
      <c r="F44" s="2"/>
      <c r="G44" s="2"/>
    </row>
    <row r="45" spans="2:7" ht="12.75">
      <c r="B45" s="2"/>
      <c r="C45" s="2"/>
      <c r="D45" s="2"/>
      <c r="E45" s="2"/>
      <c r="F45" s="2"/>
      <c r="G45" s="2"/>
    </row>
    <row r="46" spans="2:7" ht="12.75">
      <c r="B46" s="2"/>
      <c r="C46" s="2"/>
      <c r="D46" s="2"/>
      <c r="E46" s="2"/>
      <c r="F46" s="2"/>
      <c r="G46" s="2"/>
    </row>
    <row r="47" spans="2:7" ht="12.75">
      <c r="B47" s="2"/>
      <c r="C47" s="2"/>
      <c r="D47" s="2"/>
      <c r="E47" s="2"/>
      <c r="F47" s="2"/>
      <c r="G47" s="2"/>
    </row>
    <row r="48" spans="2:7" ht="12.75">
      <c r="B48" s="2"/>
      <c r="C48" s="2"/>
      <c r="D48" s="2"/>
      <c r="E48" s="2"/>
      <c r="F48" s="2"/>
      <c r="G48" s="2"/>
    </row>
    <row r="49" spans="2:7" ht="12.75">
      <c r="B49" s="2"/>
      <c r="C49" s="2"/>
      <c r="D49" s="2"/>
      <c r="E49" s="2"/>
      <c r="F49" s="2"/>
      <c r="G49" s="2"/>
    </row>
    <row r="50" spans="2:7" ht="12.75">
      <c r="B50" s="2"/>
      <c r="C50" s="2"/>
      <c r="D50" s="2"/>
      <c r="E50" s="2"/>
      <c r="F50" s="2"/>
      <c r="G50" s="2"/>
    </row>
    <row r="51" spans="2:7" ht="12.75">
      <c r="B51" s="2"/>
      <c r="C51" s="2"/>
      <c r="D51" s="2"/>
      <c r="E51" s="2"/>
      <c r="F51" s="2"/>
      <c r="G51" s="2"/>
    </row>
    <row r="52" spans="2:7" ht="12.75">
      <c r="B52" s="2"/>
      <c r="C52" s="2"/>
      <c r="D52" s="2"/>
      <c r="E52" s="2"/>
      <c r="F52" s="2"/>
      <c r="G52" s="2"/>
    </row>
    <row r="53" spans="2:7" ht="12.75">
      <c r="B53" s="2"/>
      <c r="C53" s="2"/>
      <c r="D53" s="2"/>
      <c r="E53" s="2"/>
      <c r="F53" s="2"/>
      <c r="G53" s="2"/>
    </row>
    <row r="54" spans="2:7" ht="12.75">
      <c r="B54" s="2"/>
      <c r="C54" s="2"/>
      <c r="D54" s="2"/>
      <c r="E54" s="2"/>
      <c r="F54" s="2"/>
      <c r="G54" s="2"/>
    </row>
    <row r="55" spans="2:7" ht="12.75">
      <c r="B55" s="2"/>
      <c r="C55" s="2"/>
      <c r="D55" s="2"/>
      <c r="E55" s="2"/>
      <c r="F55" s="2"/>
      <c r="G55" s="2"/>
    </row>
    <row r="56" spans="2:7" ht="12.75">
      <c r="B56" s="2"/>
      <c r="C56" s="2"/>
      <c r="D56" s="2"/>
      <c r="E56" s="2"/>
      <c r="F56" s="2"/>
      <c r="G56" s="2"/>
    </row>
    <row r="57" spans="2:7" ht="12.75">
      <c r="B57" s="2"/>
      <c r="C57" s="2"/>
      <c r="D57" s="2"/>
      <c r="E57" s="2"/>
      <c r="F57" s="2"/>
      <c r="G57" s="2"/>
    </row>
    <row r="58" spans="2:7" ht="12.75">
      <c r="B58" s="2"/>
      <c r="C58" s="2"/>
      <c r="D58" s="2"/>
      <c r="E58" s="2"/>
      <c r="F58" s="2"/>
      <c r="G58" s="2"/>
    </row>
    <row r="59" spans="2:7" ht="12.75">
      <c r="B59" s="2"/>
      <c r="C59" s="2"/>
      <c r="D59" s="2"/>
      <c r="E59" s="2"/>
      <c r="F59" s="2"/>
      <c r="G59" s="2"/>
    </row>
    <row r="60" spans="2:7" ht="12.75">
      <c r="B60" s="2"/>
      <c r="C60" s="2"/>
      <c r="D60" s="2"/>
      <c r="E60" s="2"/>
      <c r="F60" s="2"/>
      <c r="G60" s="2"/>
    </row>
    <row r="61" spans="2:7" ht="12.75">
      <c r="B61" s="2"/>
      <c r="C61" s="2"/>
      <c r="D61" s="2"/>
      <c r="E61" s="2"/>
      <c r="F61" s="2"/>
      <c r="G61" s="2"/>
    </row>
    <row r="62" spans="2:7" ht="12.75">
      <c r="B62" s="2"/>
      <c r="C62" s="2"/>
      <c r="D62" s="2"/>
      <c r="E62" s="2"/>
      <c r="F62" s="2"/>
      <c r="G62" s="2"/>
    </row>
    <row r="63" spans="2:7" ht="12.75">
      <c r="B63" s="2"/>
      <c r="C63" s="2"/>
      <c r="D63" s="2"/>
      <c r="E63" s="2"/>
      <c r="F63" s="2"/>
      <c r="G63" s="2"/>
    </row>
    <row r="64" spans="2:7" ht="12.75">
      <c r="B64" s="2"/>
      <c r="C64" s="2"/>
      <c r="D64" s="2"/>
      <c r="E64" s="2"/>
      <c r="F64" s="2"/>
      <c r="G64" s="2"/>
    </row>
    <row r="65" spans="2:7" ht="12.75">
      <c r="B65" s="2"/>
      <c r="C65" s="2"/>
      <c r="D65" s="2"/>
      <c r="E65" s="2"/>
      <c r="F65" s="2"/>
      <c r="G65" s="2"/>
    </row>
    <row r="66" spans="2:7" ht="12.75">
      <c r="B66" s="2"/>
      <c r="C66" s="2"/>
      <c r="D66" s="2"/>
      <c r="E66" s="2"/>
      <c r="F66" s="2"/>
      <c r="G66" s="2"/>
    </row>
    <row r="67" spans="2:7" ht="12.75">
      <c r="B67" s="2"/>
      <c r="C67" s="2"/>
      <c r="D67" s="2"/>
      <c r="E67" s="2"/>
      <c r="F67" s="2"/>
      <c r="G67" s="2"/>
    </row>
    <row r="68" spans="2:7" ht="12.75">
      <c r="B68" s="2"/>
      <c r="C68" s="2"/>
      <c r="D68" s="2"/>
      <c r="E68" s="2"/>
      <c r="F68" s="2"/>
      <c r="G68" s="2"/>
    </row>
    <row r="69" spans="2:7" ht="12.75">
      <c r="B69" s="2"/>
      <c r="C69" s="2"/>
      <c r="D69" s="2"/>
      <c r="E69" s="2"/>
      <c r="F69" s="2"/>
      <c r="G69" s="2"/>
    </row>
    <row r="70" spans="2:7" ht="12.75">
      <c r="B70" s="2"/>
      <c r="C70" s="2"/>
      <c r="D70" s="2"/>
      <c r="E70" s="2"/>
      <c r="F70" s="2"/>
      <c r="G70" s="2"/>
    </row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  <row r="76" spans="2:7" ht="12.75">
      <c r="B76" s="2"/>
      <c r="C76" s="2"/>
      <c r="D76" s="2"/>
      <c r="E76" s="2"/>
      <c r="F76" s="2"/>
      <c r="G76" s="2"/>
    </row>
    <row r="77" spans="2:7" ht="12.75">
      <c r="B77" s="2"/>
      <c r="C77" s="2"/>
      <c r="D77" s="2"/>
      <c r="E77" s="2"/>
      <c r="F77" s="2"/>
      <c r="G77" s="2"/>
    </row>
    <row r="78" spans="2:7" ht="12.75">
      <c r="B78" s="2"/>
      <c r="C78" s="2"/>
      <c r="D78" s="2"/>
      <c r="E78" s="2"/>
      <c r="F78" s="2"/>
      <c r="G78" s="2"/>
    </row>
    <row r="79" spans="2:7" ht="12.75">
      <c r="B79" s="2"/>
      <c r="C79" s="2"/>
      <c r="D79" s="2"/>
      <c r="E79" s="2"/>
      <c r="F79" s="2"/>
      <c r="G79" s="2"/>
    </row>
    <row r="80" spans="2:7" ht="12.75">
      <c r="B80" s="2"/>
      <c r="C80" s="2"/>
      <c r="D80" s="2"/>
      <c r="E80" s="2"/>
      <c r="F80" s="2"/>
      <c r="G80" s="2"/>
    </row>
    <row r="81" spans="2:7" ht="12.75">
      <c r="B81" s="2"/>
      <c r="C81" s="2"/>
      <c r="D81" s="2"/>
      <c r="E81" s="2"/>
      <c r="F81" s="2"/>
      <c r="G81" s="2"/>
    </row>
    <row r="82" spans="2:7" ht="12.75">
      <c r="B82" s="2"/>
      <c r="C82" s="2"/>
      <c r="D82" s="2"/>
      <c r="E82" s="2"/>
      <c r="F82" s="2"/>
      <c r="G82" s="2"/>
    </row>
    <row r="83" spans="2:7" ht="12.75">
      <c r="B83" s="2"/>
      <c r="C83" s="2"/>
      <c r="D83" s="2"/>
      <c r="E83" s="2"/>
      <c r="F83" s="2"/>
      <c r="G83" s="2"/>
    </row>
    <row r="84" spans="2:7" ht="12.75">
      <c r="B84" s="2"/>
      <c r="C84" s="2"/>
      <c r="D84" s="2"/>
      <c r="E84" s="2"/>
      <c r="F84" s="2"/>
      <c r="G84" s="2"/>
    </row>
    <row r="85" spans="2:7" ht="12.75">
      <c r="B85" s="2"/>
      <c r="C85" s="2"/>
      <c r="D85" s="2"/>
      <c r="E85" s="2"/>
      <c r="F85" s="2"/>
      <c r="G85" s="2"/>
    </row>
    <row r="86" spans="2:7" ht="12.75">
      <c r="B86" s="2"/>
      <c r="C86" s="2"/>
      <c r="D86" s="2"/>
      <c r="E86" s="2"/>
      <c r="F86" s="2"/>
      <c r="G86" s="2"/>
    </row>
    <row r="87" spans="2:7" ht="12.75">
      <c r="B87" s="2"/>
      <c r="C87" s="2"/>
      <c r="D87" s="2"/>
      <c r="E87" s="2"/>
      <c r="F87" s="2"/>
      <c r="G87" s="2"/>
    </row>
    <row r="88" spans="2:7" ht="12.75">
      <c r="B88" s="2"/>
      <c r="C88" s="2"/>
      <c r="D88" s="2"/>
      <c r="E88" s="2"/>
      <c r="F88" s="2"/>
      <c r="G88" s="2"/>
    </row>
    <row r="89" spans="2:7" ht="12.75">
      <c r="B89" s="2"/>
      <c r="C89" s="2"/>
      <c r="D89" s="2"/>
      <c r="E89" s="2"/>
      <c r="F89" s="2"/>
      <c r="G89" s="2"/>
    </row>
    <row r="90" spans="2:7" ht="12.75">
      <c r="B90" s="2"/>
      <c r="C90" s="2"/>
      <c r="D90" s="2"/>
      <c r="E90" s="2"/>
      <c r="F90" s="2"/>
      <c r="G90" s="2"/>
    </row>
    <row r="91" spans="2:7" ht="12.75">
      <c r="B91" s="2"/>
      <c r="C91" s="2"/>
      <c r="D91" s="2"/>
      <c r="E91" s="2"/>
      <c r="F91" s="2"/>
      <c r="G91" s="2"/>
    </row>
    <row r="92" spans="2:7" ht="12.75">
      <c r="B92" s="2"/>
      <c r="C92" s="2"/>
      <c r="D92" s="2"/>
      <c r="E92" s="2"/>
      <c r="F92" s="2"/>
      <c r="G92" s="2"/>
    </row>
    <row r="93" spans="2:7" ht="12.75">
      <c r="B93" s="2"/>
      <c r="C93" s="2"/>
      <c r="D93" s="2"/>
      <c r="E93" s="2"/>
      <c r="F93" s="2"/>
      <c r="G93" s="2"/>
    </row>
    <row r="94" spans="2:7" ht="12.75">
      <c r="B94" s="2"/>
      <c r="C94" s="2"/>
      <c r="D94" s="2"/>
      <c r="E94" s="2"/>
      <c r="F94" s="2"/>
      <c r="G94" s="2"/>
    </row>
    <row r="95" spans="2:7" ht="12.75">
      <c r="B95" s="2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8" spans="2:7" ht="12.75">
      <c r="B98" s="2"/>
      <c r="C98" s="2"/>
      <c r="D98" s="2"/>
      <c r="E98" s="2"/>
      <c r="F98" s="2"/>
      <c r="G98" s="2"/>
    </row>
    <row r="99" spans="2:7" ht="12.75">
      <c r="B99" s="2"/>
      <c r="C99" s="2"/>
      <c r="D99" s="2"/>
      <c r="E99" s="2"/>
      <c r="F99" s="2"/>
      <c r="G99" s="2"/>
    </row>
    <row r="100" spans="2:7" ht="12.75">
      <c r="B100" s="2"/>
      <c r="C100" s="2"/>
      <c r="D100" s="2"/>
      <c r="E100" s="2"/>
      <c r="F100" s="2"/>
      <c r="G100" s="2"/>
    </row>
    <row r="101" spans="2:7" ht="12.75">
      <c r="B101" s="2"/>
      <c r="C101" s="2"/>
      <c r="D101" s="2"/>
      <c r="E101" s="2"/>
      <c r="F101" s="2"/>
      <c r="G101" s="2"/>
    </row>
    <row r="102" spans="2:7" ht="12.75">
      <c r="B102" s="2"/>
      <c r="C102" s="2"/>
      <c r="D102" s="2"/>
      <c r="E102" s="2"/>
      <c r="F102" s="2"/>
      <c r="G102" s="2"/>
    </row>
    <row r="103" spans="2:7" ht="12.75">
      <c r="B103" s="2"/>
      <c r="C103" s="2"/>
      <c r="D103" s="2"/>
      <c r="E103" s="2"/>
      <c r="F103" s="2"/>
      <c r="G103" s="2"/>
    </row>
    <row r="104" spans="2:7" ht="12.75">
      <c r="B104" s="2"/>
      <c r="C104" s="2"/>
      <c r="D104" s="2"/>
      <c r="E104" s="2"/>
      <c r="F104" s="2"/>
      <c r="G104" s="2"/>
    </row>
    <row r="105" spans="2:7" ht="12.75">
      <c r="B105" s="2"/>
      <c r="C105" s="2"/>
      <c r="D105" s="2"/>
      <c r="E105" s="2"/>
      <c r="F105" s="2"/>
      <c r="G105" s="2"/>
    </row>
    <row r="106" spans="2:7" ht="12.75">
      <c r="B106" s="2"/>
      <c r="C106" s="2"/>
      <c r="D106" s="2"/>
      <c r="E106" s="2"/>
      <c r="F106" s="2"/>
      <c r="G106" s="2"/>
    </row>
    <row r="107" spans="2:7" ht="12.75">
      <c r="B107" s="2"/>
      <c r="C107" s="2"/>
      <c r="D107" s="2"/>
      <c r="E107" s="2"/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spans="2:7" ht="12.75">
      <c r="B109" s="2"/>
      <c r="C109" s="2"/>
      <c r="D109" s="2"/>
      <c r="E109" s="2"/>
      <c r="F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7" ht="12.75">
      <c r="B111" s="2"/>
      <c r="C111" s="2"/>
      <c r="D111" s="2"/>
      <c r="E111" s="2"/>
      <c r="F111" s="2"/>
      <c r="G111" s="2"/>
    </row>
    <row r="112" spans="2:7" ht="12.75">
      <c r="B112" s="2"/>
      <c r="C112" s="2"/>
      <c r="D112" s="2"/>
      <c r="E112" s="2"/>
      <c r="F112" s="2"/>
      <c r="G112" s="2"/>
    </row>
    <row r="113" spans="2:7" ht="12.75">
      <c r="B113" s="2"/>
      <c r="C113" s="2"/>
      <c r="D113" s="2"/>
      <c r="E113" s="2"/>
      <c r="F113" s="2"/>
      <c r="G113" s="2"/>
    </row>
  </sheetData>
  <sheetProtection/>
  <mergeCells count="8">
    <mergeCell ref="A1:G1"/>
    <mergeCell ref="A3:A5"/>
    <mergeCell ref="B3:C3"/>
    <mergeCell ref="D3:D5"/>
    <mergeCell ref="E3:F3"/>
    <mergeCell ref="G3:G5"/>
    <mergeCell ref="B4:C4"/>
    <mergeCell ref="E4:F4"/>
  </mergeCells>
  <printOptions horizontalCentered="1"/>
  <pageMargins left="0.7874015748031497" right="0.7874015748031497" top="0.7874015748031497" bottom="0.5905511811023623" header="0.5118110236220472" footer="0.5118110236220472"/>
  <pageSetup firstPageNumber="7" useFirstPageNumber="1" horizontalDpi="600" verticalDpi="600" orientation="landscape" paperSize="9" scale="90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98"/>
  <sheetViews>
    <sheetView zoomScale="82" zoomScaleNormal="82" zoomScaleSheetLayoutView="80" zoomScalePageLayoutView="0" workbookViewId="0" topLeftCell="A1">
      <selection activeCell="M18" sqref="M18"/>
    </sheetView>
  </sheetViews>
  <sheetFormatPr defaultColWidth="9.00390625" defaultRowHeight="12.75"/>
  <cols>
    <col min="1" max="1" width="39.75390625" style="4" customWidth="1"/>
    <col min="2" max="7" width="15.75390625" style="0" customWidth="1"/>
    <col min="8" max="8" width="8.00390625" style="0" customWidth="1"/>
  </cols>
  <sheetData>
    <row r="1" spans="1:7" s="6" customFormat="1" ht="14.25" customHeight="1">
      <c r="A1" s="384" t="s">
        <v>118</v>
      </c>
      <c r="B1" s="384"/>
      <c r="C1" s="384"/>
      <c r="D1" s="384"/>
      <c r="E1" s="384"/>
      <c r="F1" s="384"/>
      <c r="G1" s="384"/>
    </row>
    <row r="2" spans="1:7" ht="12.75">
      <c r="A2" s="392" t="s">
        <v>16</v>
      </c>
      <c r="B2" s="392"/>
      <c r="C2" s="392"/>
      <c r="D2" s="392"/>
      <c r="E2" s="392"/>
      <c r="F2" s="392"/>
      <c r="G2" s="392"/>
    </row>
    <row r="3" ht="12.75" customHeight="1">
      <c r="A3"/>
    </row>
    <row r="4" spans="1:7" s="4" customFormat="1" ht="12.75" customHeight="1">
      <c r="A4" s="382"/>
      <c r="B4" s="380" t="s">
        <v>17</v>
      </c>
      <c r="C4" s="381"/>
      <c r="D4" s="382" t="s">
        <v>128</v>
      </c>
      <c r="E4" s="380" t="s">
        <v>18</v>
      </c>
      <c r="F4" s="381"/>
      <c r="G4" s="382" t="s">
        <v>128</v>
      </c>
    </row>
    <row r="5" spans="1:7" s="4" customFormat="1" ht="13.5" customHeight="1">
      <c r="A5" s="382"/>
      <c r="B5" s="389" t="s">
        <v>131</v>
      </c>
      <c r="C5" s="390"/>
      <c r="D5" s="382"/>
      <c r="E5" s="389" t="s">
        <v>131</v>
      </c>
      <c r="F5" s="390"/>
      <c r="G5" s="382"/>
    </row>
    <row r="6" spans="1:7" s="4" customFormat="1" ht="13.5" customHeight="1">
      <c r="A6" s="382"/>
      <c r="B6" s="11" t="s">
        <v>126</v>
      </c>
      <c r="C6" s="3" t="s">
        <v>125</v>
      </c>
      <c r="D6" s="386"/>
      <c r="E6" s="3" t="s">
        <v>126</v>
      </c>
      <c r="F6" s="3" t="s">
        <v>125</v>
      </c>
      <c r="G6" s="386"/>
    </row>
    <row r="7" spans="1:15" s="6" customFormat="1" ht="14.25" customHeight="1">
      <c r="A7" s="246" t="s">
        <v>2</v>
      </c>
      <c r="B7" s="194">
        <v>7.4</v>
      </c>
      <c r="C7" s="268">
        <v>6.7</v>
      </c>
      <c r="D7" s="173">
        <v>110.4</v>
      </c>
      <c r="E7" s="195">
        <v>4.3</v>
      </c>
      <c r="F7" s="271">
        <v>4.4</v>
      </c>
      <c r="G7" s="181">
        <v>97.7</v>
      </c>
      <c r="H7" s="8"/>
      <c r="I7" s="8">
        <f>ROUND(B7/C7*100,1)</f>
        <v>110.4</v>
      </c>
      <c r="J7" s="8"/>
      <c r="K7" s="8">
        <f>ROUND(E7/F7*100,1)</f>
        <v>97.7</v>
      </c>
      <c r="M7" s="8"/>
      <c r="N7" s="180"/>
      <c r="O7" s="8"/>
    </row>
    <row r="8" spans="1:15" s="2" customFormat="1" ht="14.25" customHeight="1">
      <c r="A8" s="54" t="s">
        <v>71</v>
      </c>
      <c r="B8" s="171">
        <v>7.8</v>
      </c>
      <c r="C8" s="269">
        <v>7.1</v>
      </c>
      <c r="D8" s="77">
        <v>109.9</v>
      </c>
      <c r="E8" s="162">
        <v>4.2</v>
      </c>
      <c r="F8" s="269">
        <v>4.2</v>
      </c>
      <c r="G8" s="82">
        <v>100</v>
      </c>
      <c r="H8" s="8"/>
      <c r="I8" s="8">
        <f aca="true" t="shared" si="0" ref="I8:I39">ROUND(B8/C8*100,1)</f>
        <v>109.9</v>
      </c>
      <c r="J8" s="8"/>
      <c r="K8" s="8">
        <f aca="true" t="shared" si="1" ref="K8:K39">ROUND(E8/F8*100,1)</f>
        <v>100</v>
      </c>
      <c r="M8" s="188"/>
      <c r="N8" s="179"/>
      <c r="O8" s="8"/>
    </row>
    <row r="9" spans="1:15" s="2" customFormat="1" ht="14.25" customHeight="1">
      <c r="A9" s="54" t="s">
        <v>101</v>
      </c>
      <c r="B9" s="171">
        <v>6.2</v>
      </c>
      <c r="C9" s="269">
        <v>6.8</v>
      </c>
      <c r="D9" s="81">
        <v>91.2</v>
      </c>
      <c r="E9" s="162">
        <v>4</v>
      </c>
      <c r="F9" s="269">
        <v>4.9</v>
      </c>
      <c r="G9" s="82">
        <v>81.6</v>
      </c>
      <c r="H9" s="8"/>
      <c r="I9" s="8">
        <f t="shared" si="0"/>
        <v>91.2</v>
      </c>
      <c r="J9" s="8"/>
      <c r="K9" s="8">
        <f t="shared" si="1"/>
        <v>81.6</v>
      </c>
      <c r="M9" s="188"/>
      <c r="N9" s="179"/>
      <c r="O9" s="8"/>
    </row>
    <row r="10" spans="1:15" s="2" customFormat="1" ht="14.25" customHeight="1">
      <c r="A10" s="247" t="s">
        <v>70</v>
      </c>
      <c r="B10" s="192"/>
      <c r="C10" s="80"/>
      <c r="D10" s="81"/>
      <c r="E10" s="81"/>
      <c r="F10" s="80"/>
      <c r="G10" s="82"/>
      <c r="H10" s="8"/>
      <c r="I10" s="8" t="e">
        <f t="shared" si="0"/>
        <v>#DIV/0!</v>
      </c>
      <c r="J10" s="8"/>
      <c r="K10" s="8" t="e">
        <f t="shared" si="1"/>
        <v>#DIV/0!</v>
      </c>
      <c r="M10" s="188"/>
      <c r="N10" s="81"/>
      <c r="O10" s="8"/>
    </row>
    <row r="11" spans="1:15" s="2" customFormat="1" ht="14.25" customHeight="1">
      <c r="A11" s="247" t="s">
        <v>67</v>
      </c>
      <c r="B11" s="171">
        <v>6.7</v>
      </c>
      <c r="C11" s="269">
        <v>7.6</v>
      </c>
      <c r="D11" s="81">
        <v>88.2</v>
      </c>
      <c r="E11" s="162">
        <v>4.4</v>
      </c>
      <c r="F11" s="269">
        <v>4.9</v>
      </c>
      <c r="G11" s="135">
        <v>89.8</v>
      </c>
      <c r="H11" s="8"/>
      <c r="I11" s="8">
        <f t="shared" si="0"/>
        <v>88.2</v>
      </c>
      <c r="J11" s="8"/>
      <c r="K11" s="8">
        <f t="shared" si="1"/>
        <v>89.8</v>
      </c>
      <c r="M11" s="188"/>
      <c r="N11" s="179"/>
      <c r="O11" s="8"/>
    </row>
    <row r="12" spans="1:15" s="2" customFormat="1" ht="14.25" customHeight="1">
      <c r="A12" s="54" t="s">
        <v>3</v>
      </c>
      <c r="B12" s="171">
        <v>8.2</v>
      </c>
      <c r="C12" s="269">
        <v>7.5</v>
      </c>
      <c r="D12" s="77">
        <v>109.3</v>
      </c>
      <c r="E12" s="162">
        <v>5.5</v>
      </c>
      <c r="F12" s="269">
        <v>5.5</v>
      </c>
      <c r="G12" s="82">
        <v>100</v>
      </c>
      <c r="H12" s="8"/>
      <c r="I12" s="8">
        <f t="shared" si="0"/>
        <v>109.3</v>
      </c>
      <c r="J12" s="8"/>
      <c r="K12" s="8">
        <f t="shared" si="1"/>
        <v>100</v>
      </c>
      <c r="M12" s="188"/>
      <c r="N12" s="179"/>
      <c r="O12" s="8"/>
    </row>
    <row r="13" spans="1:15" s="2" customFormat="1" ht="14.25" customHeight="1">
      <c r="A13" s="54" t="s">
        <v>4</v>
      </c>
      <c r="B13" s="171">
        <v>7.4</v>
      </c>
      <c r="C13" s="269">
        <v>7.9</v>
      </c>
      <c r="D13" s="77">
        <v>93.7</v>
      </c>
      <c r="E13" s="162">
        <v>4</v>
      </c>
      <c r="F13" s="269">
        <v>5.3</v>
      </c>
      <c r="G13" s="82">
        <v>75.5</v>
      </c>
      <c r="H13" s="8"/>
      <c r="I13" s="8">
        <f t="shared" si="0"/>
        <v>93.7</v>
      </c>
      <c r="J13" s="8"/>
      <c r="K13" s="8">
        <f t="shared" si="1"/>
        <v>75.5</v>
      </c>
      <c r="M13" s="188"/>
      <c r="N13" s="179"/>
      <c r="O13" s="8"/>
    </row>
    <row r="14" spans="1:15" s="2" customFormat="1" ht="14.25" customHeight="1">
      <c r="A14" s="54" t="s">
        <v>102</v>
      </c>
      <c r="B14" s="171">
        <v>8</v>
      </c>
      <c r="C14" s="269">
        <v>6.7</v>
      </c>
      <c r="D14" s="77">
        <v>119.4</v>
      </c>
      <c r="E14" s="162">
        <v>4</v>
      </c>
      <c r="F14" s="269">
        <v>4.6</v>
      </c>
      <c r="G14" s="135">
        <v>87</v>
      </c>
      <c r="H14" s="8"/>
      <c r="I14" s="8">
        <f t="shared" si="0"/>
        <v>119.4</v>
      </c>
      <c r="J14" s="8"/>
      <c r="K14" s="8">
        <f t="shared" si="1"/>
        <v>87</v>
      </c>
      <c r="M14" s="188"/>
      <c r="N14" s="179"/>
      <c r="O14" s="8"/>
    </row>
    <row r="15" spans="1:15" s="2" customFormat="1" ht="14.25" customHeight="1">
      <c r="A15" s="247" t="s">
        <v>70</v>
      </c>
      <c r="B15" s="192"/>
      <c r="C15" s="80"/>
      <c r="D15" s="81"/>
      <c r="E15" s="182"/>
      <c r="F15" s="272"/>
      <c r="G15" s="82"/>
      <c r="H15" s="8"/>
      <c r="I15" s="8" t="e">
        <f t="shared" si="0"/>
        <v>#DIV/0!</v>
      </c>
      <c r="J15" s="8"/>
      <c r="K15" s="8" t="e">
        <f t="shared" si="1"/>
        <v>#DIV/0!</v>
      </c>
      <c r="M15" s="188"/>
      <c r="N15" s="182"/>
      <c r="O15" s="8"/>
    </row>
    <row r="16" spans="1:15" s="2" customFormat="1" ht="14.25" customHeight="1">
      <c r="A16" s="247" t="s">
        <v>64</v>
      </c>
      <c r="B16" s="171">
        <v>10.8</v>
      </c>
      <c r="C16" s="269">
        <v>8.6</v>
      </c>
      <c r="D16" s="77">
        <v>125.6</v>
      </c>
      <c r="E16" s="162">
        <v>4.7</v>
      </c>
      <c r="F16" s="269">
        <v>5.2</v>
      </c>
      <c r="G16" s="135">
        <v>90.4</v>
      </c>
      <c r="H16" s="8"/>
      <c r="I16" s="8">
        <f t="shared" si="0"/>
        <v>125.6</v>
      </c>
      <c r="J16" s="8"/>
      <c r="K16" s="8">
        <f t="shared" si="1"/>
        <v>90.4</v>
      </c>
      <c r="M16" s="188"/>
      <c r="N16" s="179"/>
      <c r="O16" s="8"/>
    </row>
    <row r="17" spans="1:15" s="2" customFormat="1" ht="14.25" customHeight="1">
      <c r="A17" s="54" t="s">
        <v>5</v>
      </c>
      <c r="B17" s="190">
        <v>6.1</v>
      </c>
      <c r="C17" s="269">
        <v>6.8</v>
      </c>
      <c r="D17" s="77">
        <v>89.7</v>
      </c>
      <c r="E17" s="162">
        <v>4.3</v>
      </c>
      <c r="F17" s="269">
        <v>5.6</v>
      </c>
      <c r="G17" s="135">
        <v>76.8</v>
      </c>
      <c r="H17" s="8"/>
      <c r="I17" s="8">
        <f t="shared" si="0"/>
        <v>89.7</v>
      </c>
      <c r="J17" s="8"/>
      <c r="K17" s="8">
        <f t="shared" si="1"/>
        <v>76.8</v>
      </c>
      <c r="M17" s="188"/>
      <c r="N17" s="179"/>
      <c r="O17" s="8"/>
    </row>
    <row r="18" spans="1:15" s="2" customFormat="1" ht="14.25" customHeight="1">
      <c r="A18" s="248" t="s">
        <v>6</v>
      </c>
      <c r="B18" s="171">
        <v>7.6</v>
      </c>
      <c r="C18" s="269">
        <v>5.7</v>
      </c>
      <c r="D18" s="77">
        <v>133.3</v>
      </c>
      <c r="E18" s="162">
        <v>4.4</v>
      </c>
      <c r="F18" s="269">
        <v>5</v>
      </c>
      <c r="G18" s="82">
        <v>88</v>
      </c>
      <c r="H18" s="8"/>
      <c r="I18" s="8">
        <f t="shared" si="0"/>
        <v>133.3</v>
      </c>
      <c r="J18" s="8"/>
      <c r="K18" s="8">
        <f t="shared" si="1"/>
        <v>88</v>
      </c>
      <c r="M18" s="188"/>
      <c r="N18" s="179"/>
      <c r="O18" s="8"/>
    </row>
    <row r="19" spans="1:15" s="2" customFormat="1" ht="14.25" customHeight="1">
      <c r="A19" s="54" t="s">
        <v>106</v>
      </c>
      <c r="B19" s="171">
        <v>7.1</v>
      </c>
      <c r="C19" s="269">
        <v>6.6</v>
      </c>
      <c r="D19" s="88">
        <v>107.6</v>
      </c>
      <c r="E19" s="162">
        <v>4.1</v>
      </c>
      <c r="F19" s="269">
        <v>4.2</v>
      </c>
      <c r="G19" s="135">
        <v>97.6</v>
      </c>
      <c r="H19" s="8"/>
      <c r="I19" s="8">
        <f t="shared" si="0"/>
        <v>107.6</v>
      </c>
      <c r="J19" s="8"/>
      <c r="K19" s="8">
        <f t="shared" si="1"/>
        <v>97.6</v>
      </c>
      <c r="M19" s="188"/>
      <c r="N19" s="179"/>
      <c r="O19" s="8"/>
    </row>
    <row r="20" spans="1:15" s="2" customFormat="1" ht="14.25" customHeight="1">
      <c r="A20" s="54" t="s">
        <v>68</v>
      </c>
      <c r="B20" s="171">
        <v>6.4</v>
      </c>
      <c r="C20" s="269">
        <v>5.7</v>
      </c>
      <c r="D20" s="81">
        <v>112.3</v>
      </c>
      <c r="E20" s="162">
        <v>3.5</v>
      </c>
      <c r="F20" s="269">
        <v>3.9</v>
      </c>
      <c r="G20" s="82">
        <v>89.7</v>
      </c>
      <c r="H20" s="8"/>
      <c r="I20" s="8">
        <f t="shared" si="0"/>
        <v>112.3</v>
      </c>
      <c r="J20" s="8"/>
      <c r="K20" s="8">
        <f t="shared" si="1"/>
        <v>89.7</v>
      </c>
      <c r="M20" s="188"/>
      <c r="N20" s="179"/>
      <c r="O20" s="8"/>
    </row>
    <row r="21" spans="1:15" s="2" customFormat="1" ht="14.25" customHeight="1">
      <c r="A21" s="247" t="s">
        <v>70</v>
      </c>
      <c r="B21" s="192"/>
      <c r="C21" s="80"/>
      <c r="D21" s="81"/>
      <c r="E21" s="81"/>
      <c r="F21" s="80"/>
      <c r="G21" s="82"/>
      <c r="H21" s="8"/>
      <c r="I21" s="8" t="e">
        <f t="shared" si="0"/>
        <v>#DIV/0!</v>
      </c>
      <c r="J21" s="8"/>
      <c r="K21" s="8" t="e">
        <f t="shared" si="1"/>
        <v>#DIV/0!</v>
      </c>
      <c r="M21" s="188"/>
      <c r="N21" s="81"/>
      <c r="O21" s="8"/>
    </row>
    <row r="22" spans="1:15" s="2" customFormat="1" ht="14.25" customHeight="1">
      <c r="A22" s="247" t="s">
        <v>20</v>
      </c>
      <c r="B22" s="171">
        <v>6.5</v>
      </c>
      <c r="C22" s="269">
        <v>6.4</v>
      </c>
      <c r="D22" s="81">
        <v>101.6</v>
      </c>
      <c r="E22" s="162">
        <v>3.6</v>
      </c>
      <c r="F22" s="269">
        <v>4</v>
      </c>
      <c r="G22" s="189">
        <v>90</v>
      </c>
      <c r="H22" s="8"/>
      <c r="I22" s="8">
        <f t="shared" si="0"/>
        <v>101.6</v>
      </c>
      <c r="J22" s="8"/>
      <c r="K22" s="8">
        <f t="shared" si="1"/>
        <v>90</v>
      </c>
      <c r="M22" s="188"/>
      <c r="N22" s="179"/>
      <c r="O22" s="8"/>
    </row>
    <row r="23" spans="1:15" s="2" customFormat="1" ht="14.25" customHeight="1">
      <c r="A23" s="54" t="s">
        <v>7</v>
      </c>
      <c r="B23" s="171">
        <v>9.8</v>
      </c>
      <c r="C23" s="269">
        <v>9.1</v>
      </c>
      <c r="D23" s="77">
        <v>107.7</v>
      </c>
      <c r="E23" s="162">
        <v>4.9</v>
      </c>
      <c r="F23" s="269">
        <v>5.2</v>
      </c>
      <c r="G23" s="189">
        <v>94.2</v>
      </c>
      <c r="H23" s="8"/>
      <c r="I23" s="8">
        <f t="shared" si="0"/>
        <v>107.7</v>
      </c>
      <c r="J23" s="8"/>
      <c r="K23" s="8">
        <f t="shared" si="1"/>
        <v>94.2</v>
      </c>
      <c r="M23" s="188"/>
      <c r="N23" s="179"/>
      <c r="O23" s="8"/>
    </row>
    <row r="24" spans="1:15" s="2" customFormat="1" ht="14.25" customHeight="1">
      <c r="A24" s="54" t="s">
        <v>8</v>
      </c>
      <c r="B24" s="171">
        <v>7.1</v>
      </c>
      <c r="C24" s="269">
        <v>5.8</v>
      </c>
      <c r="D24" s="77">
        <v>122.4</v>
      </c>
      <c r="E24" s="162">
        <v>4.2</v>
      </c>
      <c r="F24" s="269">
        <v>3.9</v>
      </c>
      <c r="G24" s="82">
        <v>107.7</v>
      </c>
      <c r="H24" s="8"/>
      <c r="I24" s="8">
        <f t="shared" si="0"/>
        <v>122.4</v>
      </c>
      <c r="J24" s="8"/>
      <c r="K24" s="8">
        <f t="shared" si="1"/>
        <v>107.7</v>
      </c>
      <c r="M24" s="188"/>
      <c r="N24" s="179"/>
      <c r="O24" s="8"/>
    </row>
    <row r="25" spans="1:15" s="2" customFormat="1" ht="14.25" customHeight="1">
      <c r="A25" s="54" t="s">
        <v>9</v>
      </c>
      <c r="B25" s="190">
        <v>4.7</v>
      </c>
      <c r="C25" s="270">
        <v>4.5</v>
      </c>
      <c r="D25" s="183">
        <v>104.4</v>
      </c>
      <c r="E25" s="191">
        <v>2.6</v>
      </c>
      <c r="F25" s="269">
        <v>4.5</v>
      </c>
      <c r="G25" s="135">
        <v>57.8</v>
      </c>
      <c r="H25" s="8"/>
      <c r="I25" s="8">
        <f t="shared" si="0"/>
        <v>104.4</v>
      </c>
      <c r="J25" s="8"/>
      <c r="K25" s="8">
        <f t="shared" si="1"/>
        <v>57.8</v>
      </c>
      <c r="M25" s="188"/>
      <c r="N25" s="179"/>
      <c r="O25" s="8"/>
    </row>
    <row r="26" spans="1:15" s="2" customFormat="1" ht="14.25" customHeight="1">
      <c r="A26" s="54" t="s">
        <v>10</v>
      </c>
      <c r="B26" s="171">
        <v>6.5</v>
      </c>
      <c r="C26" s="269">
        <v>5.5</v>
      </c>
      <c r="D26" s="81">
        <v>118.2</v>
      </c>
      <c r="E26" s="162">
        <v>3.7</v>
      </c>
      <c r="F26" s="269">
        <v>3.9</v>
      </c>
      <c r="G26" s="189">
        <v>94.9</v>
      </c>
      <c r="H26" s="8"/>
      <c r="I26" s="8">
        <f t="shared" si="0"/>
        <v>118.2</v>
      </c>
      <c r="J26" s="8"/>
      <c r="K26" s="8">
        <f t="shared" si="1"/>
        <v>94.9</v>
      </c>
      <c r="M26" s="188"/>
      <c r="N26" s="179"/>
      <c r="O26" s="8"/>
    </row>
    <row r="27" spans="1:15" s="2" customFormat="1" ht="14.25" customHeight="1">
      <c r="A27" s="54" t="s">
        <v>11</v>
      </c>
      <c r="B27" s="171">
        <v>9</v>
      </c>
      <c r="C27" s="269">
        <v>6.6</v>
      </c>
      <c r="D27" s="77">
        <v>136.4</v>
      </c>
      <c r="E27" s="162">
        <v>4.1</v>
      </c>
      <c r="F27" s="269">
        <v>4.4</v>
      </c>
      <c r="G27" s="189">
        <v>93.2</v>
      </c>
      <c r="H27" s="8"/>
      <c r="I27" s="8">
        <f t="shared" si="0"/>
        <v>136.4</v>
      </c>
      <c r="J27" s="8"/>
      <c r="K27" s="8">
        <f t="shared" si="1"/>
        <v>93.2</v>
      </c>
      <c r="M27" s="188"/>
      <c r="N27" s="179"/>
      <c r="O27" s="8"/>
    </row>
    <row r="28" spans="1:15" s="2" customFormat="1" ht="14.25" customHeight="1">
      <c r="A28" s="54" t="s">
        <v>103</v>
      </c>
      <c r="B28" s="171">
        <v>6.2</v>
      </c>
      <c r="C28" s="269">
        <v>5.4</v>
      </c>
      <c r="D28" s="81">
        <v>114.8</v>
      </c>
      <c r="E28" s="162">
        <v>3.1</v>
      </c>
      <c r="F28" s="269">
        <v>3.7</v>
      </c>
      <c r="G28" s="189">
        <v>83.8</v>
      </c>
      <c r="H28" s="8"/>
      <c r="I28" s="8">
        <f t="shared" si="0"/>
        <v>114.8</v>
      </c>
      <c r="J28" s="8"/>
      <c r="K28" s="8">
        <f t="shared" si="1"/>
        <v>83.8</v>
      </c>
      <c r="M28" s="188"/>
      <c r="N28" s="179"/>
      <c r="O28" s="8"/>
    </row>
    <row r="29" spans="1:15" s="2" customFormat="1" ht="14.25" customHeight="1">
      <c r="A29" s="54" t="s">
        <v>12</v>
      </c>
      <c r="B29" s="171">
        <v>7.9</v>
      </c>
      <c r="C29" s="269">
        <v>7.5</v>
      </c>
      <c r="D29" s="77">
        <v>105.3</v>
      </c>
      <c r="E29" s="162">
        <v>5.2</v>
      </c>
      <c r="F29" s="269">
        <v>4.8</v>
      </c>
      <c r="G29" s="189">
        <v>108.3</v>
      </c>
      <c r="H29" s="8"/>
      <c r="I29" s="8">
        <f t="shared" si="0"/>
        <v>105.3</v>
      </c>
      <c r="J29" s="8"/>
      <c r="K29" s="8">
        <f t="shared" si="1"/>
        <v>108.3</v>
      </c>
      <c r="M29" s="188"/>
      <c r="N29" s="179"/>
      <c r="O29" s="8"/>
    </row>
    <row r="30" spans="1:15" s="2" customFormat="1" ht="14.25" customHeight="1">
      <c r="A30" s="54" t="s">
        <v>13</v>
      </c>
      <c r="B30" s="171">
        <v>7.1</v>
      </c>
      <c r="C30" s="269">
        <v>7.3</v>
      </c>
      <c r="D30" s="77">
        <v>97.3</v>
      </c>
      <c r="E30" s="162">
        <v>3.9</v>
      </c>
      <c r="F30" s="269">
        <v>4.3</v>
      </c>
      <c r="G30" s="189">
        <v>90.7</v>
      </c>
      <c r="H30" s="8"/>
      <c r="I30" s="8">
        <f t="shared" si="0"/>
        <v>97.3</v>
      </c>
      <c r="J30" s="8"/>
      <c r="K30" s="8">
        <f t="shared" si="1"/>
        <v>90.7</v>
      </c>
      <c r="M30" s="188"/>
      <c r="N30" s="179"/>
      <c r="O30" s="8"/>
    </row>
    <row r="31" spans="1:15" s="2" customFormat="1" ht="14.25" customHeight="1">
      <c r="A31" s="54" t="s">
        <v>14</v>
      </c>
      <c r="B31" s="171">
        <v>5.4</v>
      </c>
      <c r="C31" s="269">
        <v>3.9</v>
      </c>
      <c r="D31" s="77">
        <v>138.5</v>
      </c>
      <c r="E31" s="162">
        <v>4</v>
      </c>
      <c r="F31" s="269">
        <v>3.3</v>
      </c>
      <c r="G31" s="189">
        <v>121.2</v>
      </c>
      <c r="H31" s="8"/>
      <c r="I31" s="8">
        <f t="shared" si="0"/>
        <v>138.5</v>
      </c>
      <c r="J31" s="8"/>
      <c r="K31" s="8">
        <f t="shared" si="1"/>
        <v>121.2</v>
      </c>
      <c r="M31" s="188"/>
      <c r="N31" s="179"/>
      <c r="O31" s="8"/>
    </row>
    <row r="32" spans="1:15" s="2" customFormat="1" ht="14.25" customHeight="1">
      <c r="A32" s="54" t="s">
        <v>69</v>
      </c>
      <c r="B32" s="171">
        <v>7.4</v>
      </c>
      <c r="C32" s="269">
        <v>6.9</v>
      </c>
      <c r="D32" s="81">
        <v>107.2</v>
      </c>
      <c r="E32" s="162">
        <v>4.4</v>
      </c>
      <c r="F32" s="269">
        <v>4.3</v>
      </c>
      <c r="G32" s="189">
        <v>102.3</v>
      </c>
      <c r="H32" s="8"/>
      <c r="I32" s="8">
        <f t="shared" si="0"/>
        <v>107.2</v>
      </c>
      <c r="J32" s="8"/>
      <c r="K32" s="8">
        <f t="shared" si="1"/>
        <v>102.3</v>
      </c>
      <c r="M32" s="188"/>
      <c r="N32" s="179"/>
      <c r="O32" s="8"/>
    </row>
    <row r="33" spans="1:15" s="2" customFormat="1" ht="14.25" customHeight="1">
      <c r="A33" s="247" t="s">
        <v>70</v>
      </c>
      <c r="B33" s="192"/>
      <c r="C33" s="80"/>
      <c r="D33" s="81"/>
      <c r="E33" s="81"/>
      <c r="F33" s="80"/>
      <c r="G33" s="189"/>
      <c r="H33" s="8"/>
      <c r="I33" s="8" t="e">
        <f t="shared" si="0"/>
        <v>#DIV/0!</v>
      </c>
      <c r="J33" s="8"/>
      <c r="K33" s="8" t="e">
        <f t="shared" si="1"/>
        <v>#DIV/0!</v>
      </c>
      <c r="M33" s="188"/>
      <c r="N33" s="81"/>
      <c r="O33" s="8"/>
    </row>
    <row r="34" spans="1:15" s="2" customFormat="1" ht="14.25" customHeight="1">
      <c r="A34" s="247" t="s">
        <v>65</v>
      </c>
      <c r="B34" s="171">
        <v>7.8</v>
      </c>
      <c r="C34" s="269">
        <v>7.5</v>
      </c>
      <c r="D34" s="81">
        <v>104</v>
      </c>
      <c r="E34" s="162">
        <v>4.4</v>
      </c>
      <c r="F34" s="269">
        <v>4.5</v>
      </c>
      <c r="G34" s="189">
        <v>97.8</v>
      </c>
      <c r="H34" s="8"/>
      <c r="I34" s="8">
        <f t="shared" si="0"/>
        <v>104</v>
      </c>
      <c r="J34" s="8"/>
      <c r="K34" s="8">
        <f t="shared" si="1"/>
        <v>97.8</v>
      </c>
      <c r="M34" s="188"/>
      <c r="N34" s="179"/>
      <c r="O34" s="8"/>
    </row>
    <row r="35" spans="1:15" s="2" customFormat="1" ht="14.25" customHeight="1">
      <c r="A35" s="54" t="s">
        <v>15</v>
      </c>
      <c r="B35" s="171">
        <v>6.9</v>
      </c>
      <c r="C35" s="269">
        <v>5.7</v>
      </c>
      <c r="D35" s="81">
        <v>121.1</v>
      </c>
      <c r="E35" s="162">
        <v>4</v>
      </c>
      <c r="F35" s="269">
        <v>3.9</v>
      </c>
      <c r="G35" s="189">
        <v>102.6</v>
      </c>
      <c r="H35" s="8"/>
      <c r="I35" s="8">
        <f t="shared" si="0"/>
        <v>121.1</v>
      </c>
      <c r="J35" s="8"/>
      <c r="K35" s="8">
        <f t="shared" si="1"/>
        <v>102.6</v>
      </c>
      <c r="M35" s="188"/>
      <c r="N35" s="179"/>
      <c r="O35" s="8"/>
    </row>
    <row r="36" spans="1:15" s="2" customFormat="1" ht="14.25" customHeight="1">
      <c r="A36" s="54" t="s">
        <v>104</v>
      </c>
      <c r="B36" s="171">
        <v>7.2</v>
      </c>
      <c r="C36" s="269">
        <v>6.1</v>
      </c>
      <c r="D36" s="77">
        <v>118</v>
      </c>
      <c r="E36" s="162">
        <v>4.4</v>
      </c>
      <c r="F36" s="269">
        <v>4.3</v>
      </c>
      <c r="G36" s="82">
        <v>102.3</v>
      </c>
      <c r="H36" s="8"/>
      <c r="I36" s="8">
        <f t="shared" si="0"/>
        <v>118</v>
      </c>
      <c r="J36" s="8"/>
      <c r="K36" s="8">
        <f t="shared" si="1"/>
        <v>102.3</v>
      </c>
      <c r="M36" s="188"/>
      <c r="N36" s="179"/>
      <c r="O36" s="8"/>
    </row>
    <row r="37" spans="1:15" s="2" customFormat="1" ht="14.25" customHeight="1">
      <c r="A37" s="247" t="s">
        <v>70</v>
      </c>
      <c r="B37" s="192"/>
      <c r="C37" s="80"/>
      <c r="D37" s="81"/>
      <c r="E37" s="81"/>
      <c r="F37" s="80"/>
      <c r="G37" s="189"/>
      <c r="H37" s="8"/>
      <c r="I37" s="8" t="e">
        <f t="shared" si="0"/>
        <v>#DIV/0!</v>
      </c>
      <c r="J37" s="8"/>
      <c r="K37" s="8" t="e">
        <f t="shared" si="1"/>
        <v>#DIV/0!</v>
      </c>
      <c r="M37" s="188"/>
      <c r="N37" s="81"/>
      <c r="O37" s="8"/>
    </row>
    <row r="38" spans="1:15" s="2" customFormat="1" ht="14.25" customHeight="1">
      <c r="A38" s="247" t="s">
        <v>66</v>
      </c>
      <c r="B38" s="171">
        <v>9.1</v>
      </c>
      <c r="C38" s="269">
        <v>7.4</v>
      </c>
      <c r="D38" s="77">
        <v>123</v>
      </c>
      <c r="E38" s="162">
        <v>4.6</v>
      </c>
      <c r="F38" s="269">
        <v>5.1</v>
      </c>
      <c r="G38" s="82">
        <v>90.2</v>
      </c>
      <c r="H38" s="8"/>
      <c r="I38" s="8">
        <f t="shared" si="0"/>
        <v>123</v>
      </c>
      <c r="J38" s="8"/>
      <c r="K38" s="8">
        <f t="shared" si="1"/>
        <v>90.2</v>
      </c>
      <c r="M38" s="188"/>
      <c r="N38" s="179"/>
      <c r="O38" s="8"/>
    </row>
    <row r="39" spans="1:15" s="2" customFormat="1" ht="14.25" customHeight="1">
      <c r="A39" s="41" t="s">
        <v>105</v>
      </c>
      <c r="B39" s="345">
        <v>8.8</v>
      </c>
      <c r="C39" s="273">
        <v>7.4</v>
      </c>
      <c r="D39" s="86">
        <v>118.9</v>
      </c>
      <c r="E39" s="101">
        <v>5.1</v>
      </c>
      <c r="F39" s="273">
        <v>5.6</v>
      </c>
      <c r="G39" s="193">
        <v>91.1</v>
      </c>
      <c r="H39" s="8"/>
      <c r="I39" s="8">
        <f t="shared" si="0"/>
        <v>118.9</v>
      </c>
      <c r="J39" s="8"/>
      <c r="K39" s="8">
        <f t="shared" si="1"/>
        <v>91.1</v>
      </c>
      <c r="M39" s="188"/>
      <c r="N39" s="101"/>
      <c r="O39" s="8"/>
    </row>
    <row r="40" spans="1:7" s="2" customFormat="1" ht="21.75" customHeight="1">
      <c r="A40" s="418"/>
      <c r="B40" s="419"/>
      <c r="C40" s="419"/>
      <c r="D40" s="419"/>
      <c r="E40" s="419"/>
      <c r="F40" s="419"/>
      <c r="G40" s="419"/>
    </row>
    <row r="41" spans="1:7" s="2" customFormat="1" ht="18">
      <c r="A41" s="420"/>
      <c r="B41" s="420"/>
      <c r="C41" s="420"/>
      <c r="D41" s="420"/>
      <c r="E41" s="420"/>
      <c r="F41" s="420"/>
      <c r="G41" s="420"/>
    </row>
    <row r="42" s="2" customFormat="1" ht="12.75">
      <c r="A42" s="20"/>
    </row>
    <row r="43" s="2" customFormat="1" ht="12.75">
      <c r="A43" s="20"/>
    </row>
    <row r="44" s="2" customFormat="1" ht="12.75">
      <c r="A44" s="20"/>
    </row>
    <row r="45" s="2" customFormat="1" ht="12.75">
      <c r="A45" s="20"/>
    </row>
    <row r="46" s="2" customFormat="1" ht="12.75">
      <c r="A46" s="20"/>
    </row>
    <row r="47" s="2" customFormat="1" ht="12.75">
      <c r="A47" s="20"/>
    </row>
    <row r="48" s="2" customFormat="1" ht="12.75">
      <c r="A48" s="20"/>
    </row>
    <row r="49" s="2" customFormat="1" ht="12.75">
      <c r="A49" s="20"/>
    </row>
    <row r="50" s="2" customFormat="1" ht="12.75">
      <c r="A50" s="20"/>
    </row>
    <row r="51" s="2" customFormat="1" ht="12.75">
      <c r="A51" s="20"/>
    </row>
    <row r="52" s="2" customFormat="1" ht="12.75">
      <c r="A52" s="20"/>
    </row>
    <row r="53" s="2" customFormat="1" ht="12.75">
      <c r="A53" s="20"/>
    </row>
    <row r="54" s="2" customFormat="1" ht="12.75">
      <c r="A54" s="20"/>
    </row>
    <row r="55" s="2" customFormat="1" ht="12.75">
      <c r="A55" s="20"/>
    </row>
    <row r="56" s="2" customFormat="1" ht="12.75">
      <c r="A56" s="20"/>
    </row>
    <row r="57" s="2" customFormat="1" ht="12.75">
      <c r="A57" s="20"/>
    </row>
    <row r="58" s="2" customFormat="1" ht="12.75">
      <c r="A58" s="20"/>
    </row>
    <row r="59" s="2" customFormat="1" ht="12.75">
      <c r="A59" s="20"/>
    </row>
    <row r="60" s="2" customFormat="1" ht="12.75">
      <c r="A60" s="20"/>
    </row>
    <row r="61" s="2" customFormat="1" ht="12.75">
      <c r="A61" s="20"/>
    </row>
    <row r="62" s="2" customFormat="1" ht="12.75">
      <c r="A62" s="20"/>
    </row>
    <row r="63" s="2" customFormat="1" ht="12.75">
      <c r="A63" s="20"/>
    </row>
    <row r="64" s="2" customFormat="1" ht="12.75">
      <c r="A64" s="20"/>
    </row>
    <row r="65" s="2" customFormat="1" ht="12.75">
      <c r="A65" s="20"/>
    </row>
    <row r="66" s="2" customFormat="1" ht="12.75">
      <c r="A66" s="20"/>
    </row>
    <row r="67" s="2" customFormat="1" ht="12.75">
      <c r="A67" s="20"/>
    </row>
    <row r="68" s="2" customFormat="1" ht="12.75">
      <c r="A68" s="20"/>
    </row>
    <row r="69" s="2" customFormat="1" ht="12.75">
      <c r="A69" s="20"/>
    </row>
    <row r="70" s="2" customFormat="1" ht="12.75">
      <c r="A70" s="20"/>
    </row>
    <row r="71" s="2" customFormat="1" ht="12.75">
      <c r="A71" s="20"/>
    </row>
    <row r="72" s="2" customFormat="1" ht="12.75">
      <c r="A72" s="20"/>
    </row>
    <row r="73" s="2" customFormat="1" ht="12.75">
      <c r="A73" s="20"/>
    </row>
    <row r="74" s="2" customFormat="1" ht="12.75">
      <c r="A74" s="20"/>
    </row>
    <row r="75" s="2" customFormat="1" ht="12.75">
      <c r="A75" s="20"/>
    </row>
    <row r="76" s="2" customFormat="1" ht="12.75">
      <c r="A76" s="20"/>
    </row>
    <row r="77" s="2" customFormat="1" ht="12.75">
      <c r="A77" s="20"/>
    </row>
    <row r="78" s="2" customFormat="1" ht="12.75">
      <c r="A78" s="20"/>
    </row>
    <row r="79" s="2" customFormat="1" ht="12.75">
      <c r="A79" s="20"/>
    </row>
    <row r="80" s="2" customFormat="1" ht="12.75">
      <c r="A80" s="20"/>
    </row>
    <row r="81" s="2" customFormat="1" ht="12.75">
      <c r="A81" s="20"/>
    </row>
    <row r="82" s="2" customFormat="1" ht="12.75">
      <c r="A82" s="20"/>
    </row>
    <row r="83" s="2" customFormat="1" ht="12.75">
      <c r="A83" s="20"/>
    </row>
    <row r="84" s="2" customFormat="1" ht="12.75">
      <c r="A84" s="20"/>
    </row>
    <row r="85" s="2" customFormat="1" ht="12.75">
      <c r="A85" s="20"/>
    </row>
    <row r="86" s="2" customFormat="1" ht="12.75">
      <c r="A86" s="20"/>
    </row>
    <row r="87" s="2" customFormat="1" ht="12.75">
      <c r="A87" s="20"/>
    </row>
    <row r="88" s="2" customFormat="1" ht="12.75">
      <c r="A88" s="20"/>
    </row>
    <row r="89" s="2" customFormat="1" ht="12.75">
      <c r="A89" s="20"/>
    </row>
    <row r="90" s="2" customFormat="1" ht="12.75">
      <c r="A90" s="20"/>
    </row>
    <row r="91" s="2" customFormat="1" ht="12.75">
      <c r="A91" s="20"/>
    </row>
    <row r="92" s="2" customFormat="1" ht="12.75">
      <c r="A92" s="20"/>
    </row>
    <row r="93" s="2" customFormat="1" ht="12.75">
      <c r="A93" s="20"/>
    </row>
    <row r="94" s="2" customFormat="1" ht="12.75">
      <c r="A94" s="20"/>
    </row>
    <row r="95" s="2" customFormat="1" ht="12.75">
      <c r="A95" s="20"/>
    </row>
    <row r="96" s="2" customFormat="1" ht="12.75">
      <c r="A96" s="20"/>
    </row>
    <row r="97" s="2" customFormat="1" ht="12.75">
      <c r="A97" s="20"/>
    </row>
    <row r="98" s="2" customFormat="1" ht="12.75">
      <c r="A98" s="20"/>
    </row>
    <row r="99" s="2" customFormat="1" ht="12.75">
      <c r="A99" s="20"/>
    </row>
    <row r="100" s="2" customFormat="1" ht="12.75">
      <c r="A100" s="20"/>
    </row>
    <row r="101" s="2" customFormat="1" ht="12.75">
      <c r="A101" s="20"/>
    </row>
    <row r="102" s="2" customFormat="1" ht="12.75">
      <c r="A102" s="20"/>
    </row>
    <row r="103" s="2" customFormat="1" ht="12.75">
      <c r="A103" s="20"/>
    </row>
    <row r="104" s="2" customFormat="1" ht="12.75">
      <c r="A104" s="20"/>
    </row>
    <row r="105" s="2" customFormat="1" ht="12.75">
      <c r="A105" s="20"/>
    </row>
    <row r="106" s="2" customFormat="1" ht="12.75">
      <c r="A106" s="20"/>
    </row>
    <row r="107" s="2" customFormat="1" ht="12.75">
      <c r="A107" s="20"/>
    </row>
    <row r="108" s="2" customFormat="1" ht="12.75">
      <c r="A108" s="20"/>
    </row>
    <row r="109" s="2" customFormat="1" ht="12.75">
      <c r="A109" s="20"/>
    </row>
    <row r="110" s="2" customFormat="1" ht="12.75">
      <c r="A110" s="20"/>
    </row>
    <row r="111" s="2" customFormat="1" ht="12.75">
      <c r="A111" s="20"/>
    </row>
    <row r="112" s="2" customFormat="1" ht="12.75">
      <c r="A112" s="20"/>
    </row>
    <row r="113" s="2" customFormat="1" ht="12.75">
      <c r="A113" s="20"/>
    </row>
    <row r="114" s="2" customFormat="1" ht="12.75">
      <c r="A114" s="20"/>
    </row>
    <row r="115" s="2" customFormat="1" ht="12.75">
      <c r="A115" s="20"/>
    </row>
    <row r="116" s="2" customFormat="1" ht="12.75">
      <c r="A116" s="20"/>
    </row>
    <row r="117" s="2" customFormat="1" ht="12.75">
      <c r="A117" s="20"/>
    </row>
    <row r="118" s="2" customFormat="1" ht="12.75">
      <c r="A118" s="20"/>
    </row>
    <row r="119" s="2" customFormat="1" ht="12.75">
      <c r="A119" s="20"/>
    </row>
    <row r="120" s="2" customFormat="1" ht="12.75">
      <c r="A120" s="20"/>
    </row>
    <row r="121" s="2" customFormat="1" ht="12.75">
      <c r="A121" s="20"/>
    </row>
    <row r="122" s="2" customFormat="1" ht="12.75">
      <c r="A122" s="20"/>
    </row>
    <row r="123" s="2" customFormat="1" ht="12.75">
      <c r="A123" s="20"/>
    </row>
    <row r="124" s="2" customFormat="1" ht="12.75">
      <c r="A124" s="20"/>
    </row>
    <row r="125" s="2" customFormat="1" ht="12.75">
      <c r="A125" s="20"/>
    </row>
    <row r="126" s="2" customFormat="1" ht="12.75">
      <c r="A126" s="20"/>
    </row>
    <row r="127" s="2" customFormat="1" ht="12.75">
      <c r="A127" s="20"/>
    </row>
    <row r="128" s="2" customFormat="1" ht="12.75">
      <c r="A128" s="20"/>
    </row>
    <row r="129" s="2" customFormat="1" ht="12.75">
      <c r="A129" s="20"/>
    </row>
    <row r="130" s="2" customFormat="1" ht="12.75">
      <c r="A130" s="20"/>
    </row>
    <row r="131" s="2" customFormat="1" ht="12.75">
      <c r="A131" s="20"/>
    </row>
    <row r="132" s="2" customFormat="1" ht="12.75">
      <c r="A132" s="20"/>
    </row>
    <row r="133" s="2" customFormat="1" ht="12.75">
      <c r="A133" s="20"/>
    </row>
    <row r="134" s="2" customFormat="1" ht="12.75">
      <c r="A134" s="20"/>
    </row>
    <row r="135" s="2" customFormat="1" ht="12.75">
      <c r="A135" s="20"/>
    </row>
    <row r="136" s="2" customFormat="1" ht="12.75">
      <c r="A136" s="20"/>
    </row>
    <row r="137" s="2" customFormat="1" ht="12.75">
      <c r="A137" s="20"/>
    </row>
    <row r="138" s="2" customFormat="1" ht="12.75">
      <c r="A138" s="20"/>
    </row>
    <row r="139" s="2" customFormat="1" ht="12.75">
      <c r="A139" s="20"/>
    </row>
    <row r="140" s="2" customFormat="1" ht="12.75">
      <c r="A140" s="20"/>
    </row>
    <row r="141" s="2" customFormat="1" ht="12.75">
      <c r="A141" s="20"/>
    </row>
    <row r="142" s="2" customFormat="1" ht="12.75">
      <c r="A142" s="20"/>
    </row>
    <row r="143" s="2" customFormat="1" ht="12.75">
      <c r="A143" s="20"/>
    </row>
    <row r="144" s="2" customFormat="1" ht="12.75">
      <c r="A144" s="20"/>
    </row>
    <row r="145" s="2" customFormat="1" ht="12.75">
      <c r="A145" s="20"/>
    </row>
    <row r="146" s="2" customFormat="1" ht="12.75">
      <c r="A146" s="20"/>
    </row>
    <row r="147" s="2" customFormat="1" ht="12.75">
      <c r="A147" s="20"/>
    </row>
    <row r="148" s="2" customFormat="1" ht="12.75">
      <c r="A148" s="20"/>
    </row>
    <row r="149" s="2" customFormat="1" ht="12.75">
      <c r="A149" s="20"/>
    </row>
    <row r="150" s="2" customFormat="1" ht="12.75">
      <c r="A150" s="20"/>
    </row>
    <row r="151" s="2" customFormat="1" ht="12.75">
      <c r="A151" s="20"/>
    </row>
    <row r="152" s="2" customFormat="1" ht="12.75">
      <c r="A152" s="20"/>
    </row>
    <row r="153" s="2" customFormat="1" ht="12.75">
      <c r="A153" s="20"/>
    </row>
    <row r="154" s="2" customFormat="1" ht="12.75">
      <c r="A154" s="20"/>
    </row>
    <row r="155" s="2" customFormat="1" ht="12.75">
      <c r="A155" s="20"/>
    </row>
    <row r="156" s="2" customFormat="1" ht="12.75">
      <c r="A156" s="20"/>
    </row>
    <row r="157" s="2" customFormat="1" ht="12.75">
      <c r="A157" s="20"/>
    </row>
    <row r="158" s="2" customFormat="1" ht="12.75">
      <c r="A158" s="20"/>
    </row>
    <row r="159" s="2" customFormat="1" ht="12.75">
      <c r="A159" s="20"/>
    </row>
    <row r="160" s="2" customFormat="1" ht="12.75">
      <c r="A160" s="20"/>
    </row>
    <row r="161" s="2" customFormat="1" ht="12.75">
      <c r="A161" s="20"/>
    </row>
    <row r="162" s="2" customFormat="1" ht="12.75">
      <c r="A162" s="20"/>
    </row>
    <row r="163" s="2" customFormat="1" ht="12.75">
      <c r="A163" s="20"/>
    </row>
    <row r="164" s="2" customFormat="1" ht="12.75">
      <c r="A164" s="20"/>
    </row>
    <row r="165" s="2" customFormat="1" ht="12.75">
      <c r="A165" s="20"/>
    </row>
    <row r="166" s="2" customFormat="1" ht="12.75">
      <c r="A166" s="20"/>
    </row>
    <row r="167" s="2" customFormat="1" ht="12.75">
      <c r="A167" s="20"/>
    </row>
    <row r="168" s="2" customFormat="1" ht="12.75">
      <c r="A168" s="20"/>
    </row>
    <row r="169" s="2" customFormat="1" ht="12.75">
      <c r="A169" s="20"/>
    </row>
    <row r="170" s="2" customFormat="1" ht="12.75">
      <c r="A170" s="20"/>
    </row>
    <row r="171" s="2" customFormat="1" ht="12.75">
      <c r="A171" s="20"/>
    </row>
    <row r="172" s="2" customFormat="1" ht="12.75">
      <c r="A172" s="20"/>
    </row>
    <row r="173" s="2" customFormat="1" ht="12.75">
      <c r="A173" s="20"/>
    </row>
    <row r="174" s="2" customFormat="1" ht="12.75">
      <c r="A174" s="20"/>
    </row>
    <row r="175" s="2" customFormat="1" ht="12.75">
      <c r="A175" s="20"/>
    </row>
    <row r="176" s="2" customFormat="1" ht="12.75">
      <c r="A176" s="20"/>
    </row>
    <row r="177" s="2" customFormat="1" ht="12.75">
      <c r="A177" s="20"/>
    </row>
    <row r="178" s="2" customFormat="1" ht="12.75">
      <c r="A178" s="20"/>
    </row>
    <row r="179" s="2" customFormat="1" ht="12.75">
      <c r="A179" s="20"/>
    </row>
    <row r="180" s="2" customFormat="1" ht="12.75">
      <c r="A180" s="20"/>
    </row>
    <row r="181" s="2" customFormat="1" ht="12.75">
      <c r="A181" s="20"/>
    </row>
    <row r="182" s="2" customFormat="1" ht="12.75">
      <c r="A182" s="20"/>
    </row>
    <row r="183" s="2" customFormat="1" ht="12.75">
      <c r="A183" s="20"/>
    </row>
    <row r="184" s="2" customFormat="1" ht="12.75">
      <c r="A184" s="20"/>
    </row>
    <row r="185" s="2" customFormat="1" ht="12.75">
      <c r="A185" s="20"/>
    </row>
    <row r="186" s="2" customFormat="1" ht="12.75">
      <c r="A186" s="20"/>
    </row>
    <row r="187" s="2" customFormat="1" ht="12.75">
      <c r="A187" s="20"/>
    </row>
    <row r="188" s="2" customFormat="1" ht="12.75">
      <c r="A188" s="20"/>
    </row>
    <row r="189" s="2" customFormat="1" ht="12.75">
      <c r="A189" s="20"/>
    </row>
    <row r="190" s="2" customFormat="1" ht="12.75">
      <c r="A190" s="20"/>
    </row>
    <row r="191" s="2" customFormat="1" ht="12.75">
      <c r="A191" s="20"/>
    </row>
    <row r="192" s="2" customFormat="1" ht="12.75">
      <c r="A192" s="20"/>
    </row>
    <row r="193" s="2" customFormat="1" ht="12.75">
      <c r="A193" s="20"/>
    </row>
    <row r="194" s="2" customFormat="1" ht="12.75">
      <c r="A194" s="20"/>
    </row>
    <row r="195" s="2" customFormat="1" ht="12.75">
      <c r="A195" s="20"/>
    </row>
    <row r="196" s="2" customFormat="1" ht="12.75">
      <c r="A196" s="20"/>
    </row>
    <row r="197" s="2" customFormat="1" ht="12.75">
      <c r="A197" s="20"/>
    </row>
    <row r="198" s="2" customFormat="1" ht="12.75">
      <c r="A198" s="20"/>
    </row>
    <row r="199" s="2" customFormat="1" ht="12.75">
      <c r="A199" s="20"/>
    </row>
    <row r="200" s="2" customFormat="1" ht="12.75">
      <c r="A200" s="20"/>
    </row>
    <row r="201" s="2" customFormat="1" ht="12.75">
      <c r="A201" s="20"/>
    </row>
    <row r="202" s="2" customFormat="1" ht="12.75">
      <c r="A202" s="20"/>
    </row>
    <row r="203" s="2" customFormat="1" ht="12.75">
      <c r="A203" s="20"/>
    </row>
    <row r="204" s="2" customFormat="1" ht="12.75">
      <c r="A204" s="20"/>
    </row>
    <row r="205" s="2" customFormat="1" ht="12.75">
      <c r="A205" s="20"/>
    </row>
    <row r="206" s="2" customFormat="1" ht="12.75">
      <c r="A206" s="20"/>
    </row>
    <row r="207" s="2" customFormat="1" ht="12.75">
      <c r="A207" s="20"/>
    </row>
    <row r="208" s="2" customFormat="1" ht="12.75">
      <c r="A208" s="20"/>
    </row>
    <row r="209" s="2" customFormat="1" ht="12.75">
      <c r="A209" s="20"/>
    </row>
    <row r="210" s="2" customFormat="1" ht="12.75">
      <c r="A210" s="20"/>
    </row>
    <row r="211" s="2" customFormat="1" ht="12.75">
      <c r="A211" s="20"/>
    </row>
    <row r="212" s="2" customFormat="1" ht="12.75">
      <c r="A212" s="20"/>
    </row>
    <row r="213" s="2" customFormat="1" ht="12.75">
      <c r="A213" s="20"/>
    </row>
    <row r="214" s="2" customFormat="1" ht="12.75">
      <c r="A214" s="20"/>
    </row>
    <row r="215" s="2" customFormat="1" ht="12.75">
      <c r="A215" s="20"/>
    </row>
    <row r="216" s="2" customFormat="1" ht="12.75">
      <c r="A216" s="20"/>
    </row>
    <row r="217" s="2" customFormat="1" ht="12.75">
      <c r="A217" s="20"/>
    </row>
    <row r="218" s="2" customFormat="1" ht="12.75">
      <c r="A218" s="20"/>
    </row>
    <row r="219" s="2" customFormat="1" ht="12.75">
      <c r="A219" s="20"/>
    </row>
    <row r="220" s="2" customFormat="1" ht="12.75">
      <c r="A220" s="20"/>
    </row>
    <row r="221" s="2" customFormat="1" ht="12.75">
      <c r="A221" s="20"/>
    </row>
    <row r="222" s="2" customFormat="1" ht="12.75">
      <c r="A222" s="20"/>
    </row>
    <row r="223" s="2" customFormat="1" ht="12.75">
      <c r="A223" s="20"/>
    </row>
    <row r="224" s="2" customFormat="1" ht="12.75">
      <c r="A224" s="20"/>
    </row>
    <row r="225" s="2" customFormat="1" ht="12.75">
      <c r="A225" s="20"/>
    </row>
    <row r="226" s="2" customFormat="1" ht="12.75">
      <c r="A226" s="20"/>
    </row>
    <row r="227" s="2" customFormat="1" ht="12.75">
      <c r="A227" s="20"/>
    </row>
    <row r="228" s="2" customFormat="1" ht="12.75">
      <c r="A228" s="20"/>
    </row>
    <row r="229" s="2" customFormat="1" ht="12.75">
      <c r="A229" s="20"/>
    </row>
    <row r="230" s="2" customFormat="1" ht="12.75">
      <c r="A230" s="20"/>
    </row>
    <row r="231" s="2" customFormat="1" ht="12.75">
      <c r="A231" s="20"/>
    </row>
    <row r="232" s="2" customFormat="1" ht="12.75">
      <c r="A232" s="20"/>
    </row>
    <row r="233" s="2" customFormat="1" ht="12.75">
      <c r="A233" s="20"/>
    </row>
    <row r="234" s="2" customFormat="1" ht="12.75">
      <c r="A234" s="20"/>
    </row>
    <row r="235" s="2" customFormat="1" ht="12.75">
      <c r="A235" s="20"/>
    </row>
    <row r="236" s="2" customFormat="1" ht="12.75">
      <c r="A236" s="20"/>
    </row>
    <row r="237" s="2" customFormat="1" ht="12.75">
      <c r="A237" s="20"/>
    </row>
    <row r="238" s="2" customFormat="1" ht="12.75">
      <c r="A238" s="20"/>
    </row>
    <row r="239" s="2" customFormat="1" ht="12.75">
      <c r="A239" s="20"/>
    </row>
    <row r="240" s="2" customFormat="1" ht="12.75">
      <c r="A240" s="20"/>
    </row>
    <row r="241" s="2" customFormat="1" ht="12.75">
      <c r="A241" s="20"/>
    </row>
    <row r="242" s="2" customFormat="1" ht="12.75">
      <c r="A242" s="20"/>
    </row>
    <row r="243" s="2" customFormat="1" ht="12.75">
      <c r="A243" s="20"/>
    </row>
    <row r="244" s="2" customFormat="1" ht="12.75">
      <c r="A244" s="20"/>
    </row>
    <row r="245" s="2" customFormat="1" ht="12.75">
      <c r="A245" s="20"/>
    </row>
    <row r="246" s="2" customFormat="1" ht="12.75">
      <c r="A246" s="20"/>
    </row>
    <row r="247" s="2" customFormat="1" ht="12.75">
      <c r="A247" s="20"/>
    </row>
    <row r="248" s="2" customFormat="1" ht="12.75">
      <c r="A248" s="20"/>
    </row>
    <row r="249" s="2" customFormat="1" ht="12.75">
      <c r="A249" s="20"/>
    </row>
    <row r="250" s="2" customFormat="1" ht="12.75">
      <c r="A250" s="20"/>
    </row>
    <row r="251" s="2" customFormat="1" ht="12.75">
      <c r="A251" s="20"/>
    </row>
    <row r="252" s="2" customFormat="1" ht="12.75">
      <c r="A252" s="20"/>
    </row>
    <row r="253" s="2" customFormat="1" ht="12.75">
      <c r="A253" s="20"/>
    </row>
    <row r="254" s="2" customFormat="1" ht="12.75">
      <c r="A254" s="20"/>
    </row>
    <row r="255" s="2" customFormat="1" ht="12.75">
      <c r="A255" s="20"/>
    </row>
    <row r="256" s="2" customFormat="1" ht="12.75">
      <c r="A256" s="20"/>
    </row>
    <row r="257" s="2" customFormat="1" ht="12.75">
      <c r="A257" s="20"/>
    </row>
    <row r="258" s="2" customFormat="1" ht="12.75">
      <c r="A258" s="20"/>
    </row>
    <row r="259" s="2" customFormat="1" ht="12.75">
      <c r="A259" s="20"/>
    </row>
    <row r="260" s="2" customFormat="1" ht="12.75">
      <c r="A260" s="20"/>
    </row>
    <row r="261" s="2" customFormat="1" ht="12.75">
      <c r="A261" s="20"/>
    </row>
    <row r="262" s="2" customFormat="1" ht="12.75">
      <c r="A262" s="20"/>
    </row>
    <row r="263" s="2" customFormat="1" ht="12.75">
      <c r="A263" s="20"/>
    </row>
    <row r="264" s="2" customFormat="1" ht="12.75">
      <c r="A264" s="20"/>
    </row>
    <row r="265" s="2" customFormat="1" ht="12.75">
      <c r="A265" s="20"/>
    </row>
    <row r="266" s="2" customFormat="1" ht="12.75">
      <c r="A266" s="20"/>
    </row>
    <row r="267" s="2" customFormat="1" ht="12.75">
      <c r="A267" s="20"/>
    </row>
    <row r="268" s="2" customFormat="1" ht="12.75">
      <c r="A268" s="20"/>
    </row>
    <row r="269" s="2" customFormat="1" ht="12.75">
      <c r="A269" s="20"/>
    </row>
    <row r="270" s="2" customFormat="1" ht="12.75">
      <c r="A270" s="20"/>
    </row>
    <row r="271" s="2" customFormat="1" ht="12.75">
      <c r="A271" s="20"/>
    </row>
    <row r="272" s="2" customFormat="1" ht="12.75">
      <c r="A272" s="20"/>
    </row>
    <row r="273" s="2" customFormat="1" ht="12.75">
      <c r="A273" s="20"/>
    </row>
    <row r="274" s="2" customFormat="1" ht="12.75">
      <c r="A274" s="20"/>
    </row>
    <row r="275" s="2" customFormat="1" ht="12.75">
      <c r="A275" s="20"/>
    </row>
    <row r="276" s="2" customFormat="1" ht="12.75">
      <c r="A276" s="20"/>
    </row>
    <row r="277" s="2" customFormat="1" ht="12.75">
      <c r="A277" s="20"/>
    </row>
    <row r="278" s="2" customFormat="1" ht="12.75">
      <c r="A278" s="20"/>
    </row>
    <row r="279" s="2" customFormat="1" ht="12.75">
      <c r="A279" s="20"/>
    </row>
    <row r="280" s="2" customFormat="1" ht="12.75">
      <c r="A280" s="20"/>
    </row>
    <row r="281" s="2" customFormat="1" ht="12.75">
      <c r="A281" s="20"/>
    </row>
    <row r="282" s="2" customFormat="1" ht="12.75">
      <c r="A282" s="20"/>
    </row>
    <row r="283" s="2" customFormat="1" ht="12.75">
      <c r="A283" s="20"/>
    </row>
    <row r="284" s="2" customFormat="1" ht="12.75">
      <c r="A284" s="20"/>
    </row>
    <row r="285" s="2" customFormat="1" ht="12.75">
      <c r="A285" s="20"/>
    </row>
    <row r="286" s="2" customFormat="1" ht="12.75">
      <c r="A286" s="20"/>
    </row>
    <row r="287" s="2" customFormat="1" ht="12.75">
      <c r="A287" s="20"/>
    </row>
    <row r="288" s="2" customFormat="1" ht="12.75">
      <c r="A288" s="20"/>
    </row>
    <row r="289" s="2" customFormat="1" ht="12.75">
      <c r="A289" s="20"/>
    </row>
    <row r="290" s="2" customFormat="1" ht="12.75">
      <c r="A290" s="20"/>
    </row>
    <row r="291" s="2" customFormat="1" ht="12.75">
      <c r="A291" s="20"/>
    </row>
    <row r="292" s="2" customFormat="1" ht="12.75">
      <c r="A292" s="20"/>
    </row>
    <row r="293" s="2" customFormat="1" ht="12.75">
      <c r="A293" s="20"/>
    </row>
    <row r="294" s="2" customFormat="1" ht="12.75">
      <c r="A294" s="20"/>
    </row>
    <row r="295" s="2" customFormat="1" ht="12.75">
      <c r="A295" s="20"/>
    </row>
    <row r="296" s="2" customFormat="1" ht="12.75">
      <c r="A296" s="20"/>
    </row>
    <row r="297" s="2" customFormat="1" ht="12.75">
      <c r="A297" s="20"/>
    </row>
    <row r="298" s="2" customFormat="1" ht="12.75">
      <c r="A298" s="20"/>
    </row>
    <row r="299" s="2" customFormat="1" ht="12.75">
      <c r="A299" s="20"/>
    </row>
    <row r="300" s="2" customFormat="1" ht="12.75">
      <c r="A300" s="20"/>
    </row>
    <row r="301" s="2" customFormat="1" ht="12.75">
      <c r="A301" s="20"/>
    </row>
    <row r="302" s="2" customFormat="1" ht="12.75">
      <c r="A302" s="20"/>
    </row>
    <row r="303" s="2" customFormat="1" ht="12.75">
      <c r="A303" s="20"/>
    </row>
    <row r="304" s="2" customFormat="1" ht="12.75">
      <c r="A304" s="20"/>
    </row>
    <row r="305" s="2" customFormat="1" ht="12.75">
      <c r="A305" s="20"/>
    </row>
    <row r="306" s="2" customFormat="1" ht="12.75">
      <c r="A306" s="20"/>
    </row>
    <row r="307" s="2" customFormat="1" ht="12.75">
      <c r="A307" s="20"/>
    </row>
    <row r="308" s="2" customFormat="1" ht="12.75">
      <c r="A308" s="20"/>
    </row>
    <row r="309" s="2" customFormat="1" ht="12.75">
      <c r="A309" s="20"/>
    </row>
    <row r="310" s="2" customFormat="1" ht="12.75">
      <c r="A310" s="20"/>
    </row>
    <row r="311" s="2" customFormat="1" ht="12.75">
      <c r="A311" s="20"/>
    </row>
    <row r="312" s="2" customFormat="1" ht="12.75">
      <c r="A312" s="20"/>
    </row>
    <row r="313" s="2" customFormat="1" ht="12.75">
      <c r="A313" s="20"/>
    </row>
    <row r="314" s="2" customFormat="1" ht="12.75">
      <c r="A314" s="20"/>
    </row>
    <row r="315" s="2" customFormat="1" ht="12.75">
      <c r="A315" s="20"/>
    </row>
    <row r="316" s="2" customFormat="1" ht="12.75">
      <c r="A316" s="20"/>
    </row>
    <row r="317" s="2" customFormat="1" ht="12.75">
      <c r="A317" s="20"/>
    </row>
    <row r="318" s="2" customFormat="1" ht="12.75">
      <c r="A318" s="20"/>
    </row>
    <row r="319" s="2" customFormat="1" ht="12.75">
      <c r="A319" s="20"/>
    </row>
    <row r="320" s="2" customFormat="1" ht="12.75">
      <c r="A320" s="20"/>
    </row>
    <row r="321" s="2" customFormat="1" ht="12.75">
      <c r="A321" s="20"/>
    </row>
    <row r="322" s="2" customFormat="1" ht="12.75">
      <c r="A322" s="20"/>
    </row>
    <row r="323" s="2" customFormat="1" ht="12.75">
      <c r="A323" s="20"/>
    </row>
    <row r="324" s="2" customFormat="1" ht="12.75">
      <c r="A324" s="20"/>
    </row>
    <row r="325" s="2" customFormat="1" ht="12.75">
      <c r="A325" s="20"/>
    </row>
    <row r="326" s="2" customFormat="1" ht="12.75">
      <c r="A326" s="20"/>
    </row>
    <row r="327" s="2" customFormat="1" ht="12.75">
      <c r="A327" s="20"/>
    </row>
    <row r="328" s="2" customFormat="1" ht="12.75">
      <c r="A328" s="20"/>
    </row>
    <row r="329" s="2" customFormat="1" ht="12.75">
      <c r="A329" s="20"/>
    </row>
    <row r="330" s="2" customFormat="1" ht="12.75">
      <c r="A330" s="20"/>
    </row>
    <row r="331" s="2" customFormat="1" ht="12.75">
      <c r="A331" s="20"/>
    </row>
    <row r="332" s="2" customFormat="1" ht="12.75">
      <c r="A332" s="20"/>
    </row>
    <row r="333" s="2" customFormat="1" ht="12.75">
      <c r="A333" s="20"/>
    </row>
    <row r="334" s="2" customFormat="1" ht="12.75">
      <c r="A334" s="20"/>
    </row>
    <row r="335" s="2" customFormat="1" ht="12.75">
      <c r="A335" s="20"/>
    </row>
    <row r="336" s="2" customFormat="1" ht="12.75">
      <c r="A336" s="20"/>
    </row>
    <row r="337" s="2" customFormat="1" ht="12.75">
      <c r="A337" s="20"/>
    </row>
    <row r="338" s="2" customFormat="1" ht="12.75">
      <c r="A338" s="20"/>
    </row>
    <row r="339" s="2" customFormat="1" ht="12.75">
      <c r="A339" s="20"/>
    </row>
    <row r="340" s="2" customFormat="1" ht="12.75">
      <c r="A340" s="20"/>
    </row>
    <row r="341" s="2" customFormat="1" ht="12.75">
      <c r="A341" s="20"/>
    </row>
    <row r="342" s="2" customFormat="1" ht="12.75">
      <c r="A342" s="20"/>
    </row>
    <row r="343" s="2" customFormat="1" ht="12.75">
      <c r="A343" s="20"/>
    </row>
    <row r="344" s="2" customFormat="1" ht="12.75">
      <c r="A344" s="20"/>
    </row>
    <row r="345" s="2" customFormat="1" ht="12.75">
      <c r="A345" s="20"/>
    </row>
    <row r="346" s="2" customFormat="1" ht="12.75">
      <c r="A346" s="20"/>
    </row>
    <row r="347" s="2" customFormat="1" ht="12.75">
      <c r="A347" s="20"/>
    </row>
    <row r="348" s="2" customFormat="1" ht="12.75">
      <c r="A348" s="20"/>
    </row>
    <row r="349" s="2" customFormat="1" ht="12.75">
      <c r="A349" s="20"/>
    </row>
    <row r="350" s="2" customFormat="1" ht="12.75">
      <c r="A350" s="20"/>
    </row>
    <row r="351" s="2" customFormat="1" ht="12.75">
      <c r="A351" s="20"/>
    </row>
    <row r="352" s="2" customFormat="1" ht="12.75">
      <c r="A352" s="20"/>
    </row>
    <row r="353" s="2" customFormat="1" ht="12.75">
      <c r="A353" s="20"/>
    </row>
    <row r="354" s="2" customFormat="1" ht="12.75">
      <c r="A354" s="20"/>
    </row>
    <row r="355" s="2" customFormat="1" ht="12.75">
      <c r="A355" s="20"/>
    </row>
    <row r="356" s="2" customFormat="1" ht="12.75">
      <c r="A356" s="20"/>
    </row>
    <row r="357" s="2" customFormat="1" ht="12.75">
      <c r="A357" s="20"/>
    </row>
    <row r="358" s="2" customFormat="1" ht="12.75">
      <c r="A358" s="20"/>
    </row>
    <row r="359" s="2" customFormat="1" ht="12.75">
      <c r="A359" s="20"/>
    </row>
    <row r="360" s="2" customFormat="1" ht="12.75">
      <c r="A360" s="20"/>
    </row>
    <row r="361" s="2" customFormat="1" ht="12.75">
      <c r="A361" s="20"/>
    </row>
    <row r="362" s="2" customFormat="1" ht="12.75">
      <c r="A362" s="20"/>
    </row>
    <row r="363" s="2" customFormat="1" ht="12.75">
      <c r="A363" s="20"/>
    </row>
    <row r="364" s="2" customFormat="1" ht="12.75">
      <c r="A364" s="20"/>
    </row>
    <row r="365" s="2" customFormat="1" ht="12.75">
      <c r="A365" s="20"/>
    </row>
    <row r="366" s="2" customFormat="1" ht="12.75">
      <c r="A366" s="20"/>
    </row>
    <row r="367" s="2" customFormat="1" ht="12.75">
      <c r="A367" s="20"/>
    </row>
    <row r="368" s="2" customFormat="1" ht="12.75">
      <c r="A368" s="20"/>
    </row>
    <row r="369" s="2" customFormat="1" ht="12.75">
      <c r="A369" s="20"/>
    </row>
    <row r="370" s="2" customFormat="1" ht="12.75">
      <c r="A370" s="20"/>
    </row>
    <row r="371" s="2" customFormat="1" ht="12.75">
      <c r="A371" s="20"/>
    </row>
    <row r="372" s="2" customFormat="1" ht="12.75">
      <c r="A372" s="20"/>
    </row>
    <row r="373" s="2" customFormat="1" ht="12.75">
      <c r="A373" s="20"/>
    </row>
    <row r="374" s="2" customFormat="1" ht="12.75">
      <c r="A374" s="20"/>
    </row>
    <row r="375" s="2" customFormat="1" ht="12.75">
      <c r="A375" s="20"/>
    </row>
    <row r="376" s="2" customFormat="1" ht="12.75">
      <c r="A376" s="20"/>
    </row>
    <row r="377" s="2" customFormat="1" ht="12.75">
      <c r="A377" s="20"/>
    </row>
    <row r="378" s="2" customFormat="1" ht="12.75">
      <c r="A378" s="20"/>
    </row>
    <row r="379" s="2" customFormat="1" ht="12.75">
      <c r="A379" s="20"/>
    </row>
    <row r="380" s="2" customFormat="1" ht="12.75">
      <c r="A380" s="20"/>
    </row>
    <row r="381" s="2" customFormat="1" ht="12.75">
      <c r="A381" s="20"/>
    </row>
    <row r="382" s="2" customFormat="1" ht="12.75">
      <c r="A382" s="20"/>
    </row>
    <row r="383" s="2" customFormat="1" ht="12.75">
      <c r="A383" s="20"/>
    </row>
    <row r="384" s="2" customFormat="1" ht="12.75">
      <c r="A384" s="20"/>
    </row>
    <row r="385" s="2" customFormat="1" ht="12.75">
      <c r="A385" s="20"/>
    </row>
    <row r="386" s="2" customFormat="1" ht="12.75">
      <c r="A386" s="20"/>
    </row>
    <row r="387" s="2" customFormat="1" ht="12.75">
      <c r="A387" s="20"/>
    </row>
    <row r="388" s="2" customFormat="1" ht="12.75">
      <c r="A388" s="20"/>
    </row>
    <row r="389" s="2" customFormat="1" ht="12.75">
      <c r="A389" s="20"/>
    </row>
    <row r="390" s="2" customFormat="1" ht="12.75">
      <c r="A390" s="20"/>
    </row>
    <row r="391" s="2" customFormat="1" ht="12.75">
      <c r="A391" s="20"/>
    </row>
    <row r="392" s="2" customFormat="1" ht="12.75">
      <c r="A392" s="20"/>
    </row>
    <row r="393" s="2" customFormat="1" ht="12.75">
      <c r="A393" s="20"/>
    </row>
    <row r="394" s="2" customFormat="1" ht="12.75">
      <c r="A394" s="20"/>
    </row>
    <row r="395" s="2" customFormat="1" ht="12.75">
      <c r="A395" s="20"/>
    </row>
    <row r="396" s="2" customFormat="1" ht="12.75">
      <c r="A396" s="20"/>
    </row>
    <row r="397" s="2" customFormat="1" ht="12.75">
      <c r="A397" s="20"/>
    </row>
    <row r="398" s="2" customFormat="1" ht="12.75">
      <c r="A398" s="20"/>
    </row>
    <row r="399" s="2" customFormat="1" ht="12.75">
      <c r="A399" s="20"/>
    </row>
    <row r="400" s="2" customFormat="1" ht="12.75">
      <c r="A400" s="20"/>
    </row>
    <row r="401" s="2" customFormat="1" ht="12.75">
      <c r="A401" s="20"/>
    </row>
    <row r="402" s="2" customFormat="1" ht="12.75">
      <c r="A402" s="20"/>
    </row>
    <row r="403" s="2" customFormat="1" ht="12.75">
      <c r="A403" s="20"/>
    </row>
    <row r="404" s="2" customFormat="1" ht="12.75">
      <c r="A404" s="20"/>
    </row>
    <row r="405" s="2" customFormat="1" ht="12.75">
      <c r="A405" s="20"/>
    </row>
    <row r="406" s="2" customFormat="1" ht="12.75">
      <c r="A406" s="20"/>
    </row>
    <row r="407" s="2" customFormat="1" ht="12.75">
      <c r="A407" s="20"/>
    </row>
    <row r="408" s="2" customFormat="1" ht="12.75">
      <c r="A408" s="20"/>
    </row>
    <row r="409" s="2" customFormat="1" ht="12.75">
      <c r="A409" s="20"/>
    </row>
    <row r="410" s="2" customFormat="1" ht="12.75">
      <c r="A410" s="20"/>
    </row>
    <row r="411" s="2" customFormat="1" ht="12.75">
      <c r="A411" s="20"/>
    </row>
    <row r="412" s="2" customFormat="1" ht="12.75">
      <c r="A412" s="20"/>
    </row>
    <row r="413" s="2" customFormat="1" ht="12.75">
      <c r="A413" s="20"/>
    </row>
    <row r="414" s="2" customFormat="1" ht="12.75">
      <c r="A414" s="20"/>
    </row>
    <row r="415" s="2" customFormat="1" ht="12.75">
      <c r="A415" s="20"/>
    </row>
    <row r="416" s="2" customFormat="1" ht="12.75">
      <c r="A416" s="20"/>
    </row>
    <row r="417" s="2" customFormat="1" ht="12.75">
      <c r="A417" s="20"/>
    </row>
    <row r="418" s="2" customFormat="1" ht="12.75">
      <c r="A418" s="20"/>
    </row>
    <row r="419" s="2" customFormat="1" ht="12.75">
      <c r="A419" s="20"/>
    </row>
    <row r="420" s="2" customFormat="1" ht="12.75">
      <c r="A420" s="20"/>
    </row>
    <row r="421" s="2" customFormat="1" ht="12.75">
      <c r="A421" s="20"/>
    </row>
    <row r="422" s="2" customFormat="1" ht="12.75">
      <c r="A422" s="20"/>
    </row>
    <row r="423" s="2" customFormat="1" ht="12.75">
      <c r="A423" s="20"/>
    </row>
    <row r="424" s="2" customFormat="1" ht="12.75">
      <c r="A424" s="20"/>
    </row>
    <row r="425" s="2" customFormat="1" ht="12.75">
      <c r="A425" s="20"/>
    </row>
    <row r="426" s="2" customFormat="1" ht="12.75">
      <c r="A426" s="20"/>
    </row>
    <row r="427" s="2" customFormat="1" ht="12.75">
      <c r="A427" s="20"/>
    </row>
    <row r="428" s="2" customFormat="1" ht="12.75">
      <c r="A428" s="20"/>
    </row>
    <row r="429" s="2" customFormat="1" ht="12.75">
      <c r="A429" s="20"/>
    </row>
    <row r="430" s="2" customFormat="1" ht="12.75">
      <c r="A430" s="20"/>
    </row>
    <row r="431" s="2" customFormat="1" ht="12.75">
      <c r="A431" s="20"/>
    </row>
    <row r="432" s="2" customFormat="1" ht="12.75">
      <c r="A432" s="20"/>
    </row>
    <row r="433" s="2" customFormat="1" ht="12.75">
      <c r="A433" s="20"/>
    </row>
    <row r="434" s="2" customFormat="1" ht="12.75">
      <c r="A434" s="20"/>
    </row>
    <row r="435" s="2" customFormat="1" ht="12.75">
      <c r="A435" s="20"/>
    </row>
    <row r="436" s="2" customFormat="1" ht="12.75">
      <c r="A436" s="20"/>
    </row>
    <row r="437" s="2" customFormat="1" ht="12.75">
      <c r="A437" s="20"/>
    </row>
    <row r="438" s="2" customFormat="1" ht="12.75">
      <c r="A438" s="20"/>
    </row>
    <row r="439" s="2" customFormat="1" ht="12.75">
      <c r="A439" s="20"/>
    </row>
    <row r="440" s="2" customFormat="1" ht="12.75">
      <c r="A440" s="20"/>
    </row>
    <row r="441" s="2" customFormat="1" ht="12.75">
      <c r="A441" s="20"/>
    </row>
    <row r="442" s="2" customFormat="1" ht="12.75">
      <c r="A442" s="20"/>
    </row>
    <row r="443" s="2" customFormat="1" ht="12.75">
      <c r="A443" s="20"/>
    </row>
    <row r="444" s="2" customFormat="1" ht="12.75">
      <c r="A444" s="20"/>
    </row>
    <row r="445" s="2" customFormat="1" ht="12.75">
      <c r="A445" s="20"/>
    </row>
    <row r="446" s="2" customFormat="1" ht="12.75">
      <c r="A446" s="20"/>
    </row>
    <row r="447" s="2" customFormat="1" ht="12.75">
      <c r="A447" s="20"/>
    </row>
    <row r="448" s="2" customFormat="1" ht="12.75">
      <c r="A448" s="20"/>
    </row>
    <row r="449" s="2" customFormat="1" ht="12.75">
      <c r="A449" s="20"/>
    </row>
    <row r="450" s="2" customFormat="1" ht="12.75">
      <c r="A450" s="20"/>
    </row>
    <row r="451" s="2" customFormat="1" ht="12.75">
      <c r="A451" s="20"/>
    </row>
    <row r="452" s="2" customFormat="1" ht="12.75">
      <c r="A452" s="20"/>
    </row>
    <row r="453" s="2" customFormat="1" ht="12.75">
      <c r="A453" s="20"/>
    </row>
    <row r="454" s="2" customFormat="1" ht="12.75">
      <c r="A454" s="20"/>
    </row>
    <row r="455" s="2" customFormat="1" ht="12.75">
      <c r="A455" s="20"/>
    </row>
    <row r="456" s="2" customFormat="1" ht="12.75">
      <c r="A456" s="20"/>
    </row>
    <row r="457" s="2" customFormat="1" ht="12.75">
      <c r="A457" s="20"/>
    </row>
    <row r="458" s="2" customFormat="1" ht="12.75">
      <c r="A458" s="20"/>
    </row>
    <row r="459" s="2" customFormat="1" ht="12.75">
      <c r="A459" s="20"/>
    </row>
    <row r="460" s="2" customFormat="1" ht="12.75">
      <c r="A460" s="20"/>
    </row>
    <row r="461" s="2" customFormat="1" ht="12.75">
      <c r="A461" s="20"/>
    </row>
    <row r="462" s="2" customFormat="1" ht="12.75">
      <c r="A462" s="20"/>
    </row>
    <row r="463" s="2" customFormat="1" ht="12.75">
      <c r="A463" s="20"/>
    </row>
    <row r="464" s="2" customFormat="1" ht="12.75">
      <c r="A464" s="20"/>
    </row>
    <row r="465" s="2" customFormat="1" ht="12.75">
      <c r="A465" s="20"/>
    </row>
    <row r="466" s="2" customFormat="1" ht="12.75">
      <c r="A466" s="20"/>
    </row>
    <row r="467" s="2" customFormat="1" ht="12.75">
      <c r="A467" s="20"/>
    </row>
    <row r="468" s="2" customFormat="1" ht="12.75">
      <c r="A468" s="20"/>
    </row>
    <row r="469" s="2" customFormat="1" ht="12.75">
      <c r="A469" s="20"/>
    </row>
    <row r="470" s="2" customFormat="1" ht="12.75">
      <c r="A470" s="20"/>
    </row>
    <row r="471" s="2" customFormat="1" ht="12.75">
      <c r="A471" s="20"/>
    </row>
    <row r="472" s="2" customFormat="1" ht="12.75">
      <c r="A472" s="20"/>
    </row>
    <row r="473" s="2" customFormat="1" ht="12.75">
      <c r="A473" s="20"/>
    </row>
    <row r="474" s="2" customFormat="1" ht="12.75">
      <c r="A474" s="20"/>
    </row>
    <row r="475" s="2" customFormat="1" ht="12.75">
      <c r="A475" s="20"/>
    </row>
    <row r="476" s="2" customFormat="1" ht="12.75">
      <c r="A476" s="20"/>
    </row>
    <row r="477" s="2" customFormat="1" ht="12.75">
      <c r="A477" s="20"/>
    </row>
    <row r="478" s="2" customFormat="1" ht="12.75">
      <c r="A478" s="20"/>
    </row>
    <row r="479" s="2" customFormat="1" ht="12.75">
      <c r="A479" s="20"/>
    </row>
    <row r="480" s="2" customFormat="1" ht="12.75">
      <c r="A480" s="20"/>
    </row>
    <row r="481" s="2" customFormat="1" ht="12.75">
      <c r="A481" s="20"/>
    </row>
    <row r="482" s="2" customFormat="1" ht="12.75">
      <c r="A482" s="20"/>
    </row>
    <row r="483" s="2" customFormat="1" ht="12.75">
      <c r="A483" s="20"/>
    </row>
    <row r="484" s="2" customFormat="1" ht="12.75">
      <c r="A484" s="20"/>
    </row>
    <row r="485" s="2" customFormat="1" ht="12.75">
      <c r="A485" s="20"/>
    </row>
    <row r="486" s="2" customFormat="1" ht="12.75">
      <c r="A486" s="20"/>
    </row>
    <row r="487" s="2" customFormat="1" ht="12.75">
      <c r="A487" s="20"/>
    </row>
    <row r="488" s="2" customFormat="1" ht="12.75">
      <c r="A488" s="20"/>
    </row>
    <row r="489" s="2" customFormat="1" ht="12.75">
      <c r="A489" s="20"/>
    </row>
    <row r="490" s="2" customFormat="1" ht="12.75">
      <c r="A490" s="20"/>
    </row>
    <row r="491" s="2" customFormat="1" ht="12.75">
      <c r="A491" s="20"/>
    </row>
    <row r="492" s="2" customFormat="1" ht="12.75">
      <c r="A492" s="20"/>
    </row>
    <row r="493" s="2" customFormat="1" ht="12.75">
      <c r="A493" s="20"/>
    </row>
    <row r="494" s="2" customFormat="1" ht="12.75">
      <c r="A494" s="20"/>
    </row>
    <row r="495" s="2" customFormat="1" ht="12.75">
      <c r="A495" s="20"/>
    </row>
    <row r="496" s="2" customFormat="1" ht="12.75">
      <c r="A496" s="20"/>
    </row>
    <row r="497" s="2" customFormat="1" ht="12.75">
      <c r="A497" s="20"/>
    </row>
    <row r="498" s="2" customFormat="1" ht="12.75">
      <c r="A498" s="20"/>
    </row>
    <row r="499" s="2" customFormat="1" ht="12.75">
      <c r="A499" s="20"/>
    </row>
    <row r="500" s="2" customFormat="1" ht="12.75">
      <c r="A500" s="20"/>
    </row>
    <row r="501" s="2" customFormat="1" ht="12.75">
      <c r="A501" s="20"/>
    </row>
    <row r="502" s="2" customFormat="1" ht="12.75">
      <c r="A502" s="20"/>
    </row>
    <row r="503" s="2" customFormat="1" ht="12.75">
      <c r="A503" s="20"/>
    </row>
    <row r="504" s="2" customFormat="1" ht="12.75">
      <c r="A504" s="20"/>
    </row>
    <row r="505" s="2" customFormat="1" ht="12.75">
      <c r="A505" s="20"/>
    </row>
    <row r="506" s="2" customFormat="1" ht="12.75">
      <c r="A506" s="20"/>
    </row>
    <row r="507" s="2" customFormat="1" ht="12.75">
      <c r="A507" s="20"/>
    </row>
    <row r="508" s="2" customFormat="1" ht="12.75">
      <c r="A508" s="20"/>
    </row>
    <row r="509" s="2" customFormat="1" ht="12.75">
      <c r="A509" s="20"/>
    </row>
    <row r="510" s="2" customFormat="1" ht="12.75">
      <c r="A510" s="20"/>
    </row>
    <row r="511" s="2" customFormat="1" ht="12.75">
      <c r="A511" s="20"/>
    </row>
    <row r="512" s="2" customFormat="1" ht="12.75">
      <c r="A512" s="20"/>
    </row>
    <row r="513" s="2" customFormat="1" ht="12.75">
      <c r="A513" s="20"/>
    </row>
    <row r="514" s="2" customFormat="1" ht="12.75">
      <c r="A514" s="20"/>
    </row>
    <row r="515" s="2" customFormat="1" ht="12.75">
      <c r="A515" s="20"/>
    </row>
    <row r="516" s="2" customFormat="1" ht="12.75">
      <c r="A516" s="20"/>
    </row>
    <row r="517" s="2" customFormat="1" ht="12.75">
      <c r="A517" s="20"/>
    </row>
    <row r="518" s="2" customFormat="1" ht="12.75">
      <c r="A518" s="20"/>
    </row>
    <row r="519" s="2" customFormat="1" ht="12.75">
      <c r="A519" s="20"/>
    </row>
    <row r="520" s="2" customFormat="1" ht="12.75">
      <c r="A520" s="20"/>
    </row>
    <row r="521" s="2" customFormat="1" ht="12.75">
      <c r="A521" s="20"/>
    </row>
    <row r="522" s="2" customFormat="1" ht="12.75">
      <c r="A522" s="20"/>
    </row>
    <row r="523" s="2" customFormat="1" ht="12.75">
      <c r="A523" s="20"/>
    </row>
    <row r="524" s="2" customFormat="1" ht="12.75">
      <c r="A524" s="20"/>
    </row>
    <row r="525" s="2" customFormat="1" ht="12.75">
      <c r="A525" s="20"/>
    </row>
    <row r="526" s="2" customFormat="1" ht="12.75">
      <c r="A526" s="20"/>
    </row>
    <row r="527" s="2" customFormat="1" ht="12.75">
      <c r="A527" s="20"/>
    </row>
    <row r="528" s="2" customFormat="1" ht="12.75">
      <c r="A528" s="20"/>
    </row>
    <row r="529" s="2" customFormat="1" ht="12.75">
      <c r="A529" s="20"/>
    </row>
    <row r="530" s="2" customFormat="1" ht="12.75">
      <c r="A530" s="20"/>
    </row>
    <row r="531" s="2" customFormat="1" ht="12.75">
      <c r="A531" s="20"/>
    </row>
    <row r="532" s="2" customFormat="1" ht="12.75">
      <c r="A532" s="20"/>
    </row>
    <row r="533" s="2" customFormat="1" ht="12.75">
      <c r="A533" s="20"/>
    </row>
    <row r="534" s="2" customFormat="1" ht="12.75">
      <c r="A534" s="20"/>
    </row>
    <row r="535" s="2" customFormat="1" ht="12.75">
      <c r="A535" s="20"/>
    </row>
    <row r="536" s="2" customFormat="1" ht="12.75">
      <c r="A536" s="20"/>
    </row>
    <row r="537" s="2" customFormat="1" ht="12.75">
      <c r="A537" s="20"/>
    </row>
    <row r="538" s="2" customFormat="1" ht="12.75">
      <c r="A538" s="20"/>
    </row>
    <row r="539" s="2" customFormat="1" ht="12.75">
      <c r="A539" s="20"/>
    </row>
    <row r="540" s="2" customFormat="1" ht="12.75">
      <c r="A540" s="20"/>
    </row>
    <row r="541" s="2" customFormat="1" ht="12.75">
      <c r="A541" s="20"/>
    </row>
    <row r="542" s="2" customFormat="1" ht="12.75">
      <c r="A542" s="20"/>
    </row>
    <row r="543" s="2" customFormat="1" ht="12.75">
      <c r="A543" s="20"/>
    </row>
    <row r="544" s="2" customFormat="1" ht="12.75">
      <c r="A544" s="20"/>
    </row>
    <row r="545" s="2" customFormat="1" ht="12.75">
      <c r="A545" s="20"/>
    </row>
    <row r="546" s="2" customFormat="1" ht="12.75">
      <c r="A546" s="20"/>
    </row>
    <row r="547" s="2" customFormat="1" ht="12.75">
      <c r="A547" s="20"/>
    </row>
    <row r="548" s="2" customFormat="1" ht="12.75">
      <c r="A548" s="20"/>
    </row>
    <row r="549" s="2" customFormat="1" ht="12.75">
      <c r="A549" s="20"/>
    </row>
    <row r="550" s="2" customFormat="1" ht="12.75">
      <c r="A550" s="20"/>
    </row>
    <row r="551" s="2" customFormat="1" ht="12.75">
      <c r="A551" s="20"/>
    </row>
    <row r="552" s="2" customFormat="1" ht="12.75">
      <c r="A552" s="20"/>
    </row>
    <row r="553" s="2" customFormat="1" ht="12.75">
      <c r="A553" s="20"/>
    </row>
    <row r="554" s="2" customFormat="1" ht="12.75">
      <c r="A554" s="20"/>
    </row>
    <row r="555" s="2" customFormat="1" ht="12.75">
      <c r="A555" s="20"/>
    </row>
    <row r="556" s="2" customFormat="1" ht="12.75">
      <c r="A556" s="20"/>
    </row>
    <row r="557" s="2" customFormat="1" ht="12.75">
      <c r="A557" s="20"/>
    </row>
    <row r="558" s="2" customFormat="1" ht="12.75">
      <c r="A558" s="20"/>
    </row>
    <row r="559" s="2" customFormat="1" ht="12.75">
      <c r="A559" s="20"/>
    </row>
    <row r="560" s="2" customFormat="1" ht="12.75">
      <c r="A560" s="20"/>
    </row>
    <row r="561" s="2" customFormat="1" ht="12.75">
      <c r="A561" s="20"/>
    </row>
    <row r="562" s="2" customFormat="1" ht="12.75">
      <c r="A562" s="20"/>
    </row>
    <row r="563" s="2" customFormat="1" ht="12.75">
      <c r="A563" s="20"/>
    </row>
    <row r="564" s="2" customFormat="1" ht="12.75">
      <c r="A564" s="20"/>
    </row>
    <row r="565" s="2" customFormat="1" ht="12.75">
      <c r="A565" s="20"/>
    </row>
    <row r="566" s="2" customFormat="1" ht="12.75">
      <c r="A566" s="20"/>
    </row>
    <row r="567" s="2" customFormat="1" ht="12.75">
      <c r="A567" s="20"/>
    </row>
    <row r="568" s="2" customFormat="1" ht="12.75">
      <c r="A568" s="20"/>
    </row>
    <row r="569" s="2" customFormat="1" ht="12.75">
      <c r="A569" s="20"/>
    </row>
    <row r="570" s="2" customFormat="1" ht="12.75">
      <c r="A570" s="20"/>
    </row>
    <row r="571" s="2" customFormat="1" ht="12.75">
      <c r="A571" s="20"/>
    </row>
    <row r="572" s="2" customFormat="1" ht="12.75">
      <c r="A572" s="20"/>
    </row>
    <row r="573" s="2" customFormat="1" ht="12.75">
      <c r="A573" s="20"/>
    </row>
    <row r="574" s="2" customFormat="1" ht="12.75">
      <c r="A574" s="20"/>
    </row>
    <row r="575" s="2" customFormat="1" ht="12.75">
      <c r="A575" s="20"/>
    </row>
    <row r="576" s="2" customFormat="1" ht="12.75">
      <c r="A576" s="20"/>
    </row>
    <row r="577" s="2" customFormat="1" ht="12.75">
      <c r="A577" s="20"/>
    </row>
    <row r="578" s="2" customFormat="1" ht="12.75">
      <c r="A578" s="20"/>
    </row>
    <row r="579" s="2" customFormat="1" ht="12.75">
      <c r="A579" s="20"/>
    </row>
    <row r="580" s="2" customFormat="1" ht="12.75">
      <c r="A580" s="20"/>
    </row>
    <row r="581" s="2" customFormat="1" ht="12.75">
      <c r="A581" s="20"/>
    </row>
    <row r="582" s="2" customFormat="1" ht="12.75">
      <c r="A582" s="20"/>
    </row>
    <row r="583" s="2" customFormat="1" ht="12.75">
      <c r="A583" s="20"/>
    </row>
    <row r="584" s="2" customFormat="1" ht="12.75">
      <c r="A584" s="20"/>
    </row>
    <row r="585" s="2" customFormat="1" ht="12.75">
      <c r="A585" s="20"/>
    </row>
    <row r="586" s="2" customFormat="1" ht="12.75">
      <c r="A586" s="20"/>
    </row>
    <row r="587" s="2" customFormat="1" ht="12.75">
      <c r="A587" s="20"/>
    </row>
    <row r="588" s="2" customFormat="1" ht="12.75">
      <c r="A588" s="20"/>
    </row>
    <row r="589" s="2" customFormat="1" ht="12.75">
      <c r="A589" s="20"/>
    </row>
    <row r="590" s="2" customFormat="1" ht="12.75">
      <c r="A590" s="20"/>
    </row>
    <row r="591" s="2" customFormat="1" ht="12.75">
      <c r="A591" s="20"/>
    </row>
    <row r="592" s="2" customFormat="1" ht="12.75">
      <c r="A592" s="20"/>
    </row>
    <row r="593" s="2" customFormat="1" ht="12.75">
      <c r="A593" s="20"/>
    </row>
    <row r="594" s="2" customFormat="1" ht="12.75">
      <c r="A594" s="20"/>
    </row>
    <row r="595" s="2" customFormat="1" ht="12.75">
      <c r="A595" s="20"/>
    </row>
    <row r="596" s="2" customFormat="1" ht="12.75">
      <c r="A596" s="20"/>
    </row>
    <row r="597" s="2" customFormat="1" ht="12.75">
      <c r="A597" s="20"/>
    </row>
    <row r="598" s="2" customFormat="1" ht="12.75">
      <c r="A598" s="20"/>
    </row>
  </sheetData>
  <sheetProtection/>
  <mergeCells count="11">
    <mergeCell ref="A1:G1"/>
    <mergeCell ref="A2:G2"/>
    <mergeCell ref="A4:A6"/>
    <mergeCell ref="B4:C4"/>
    <mergeCell ref="D4:D6"/>
    <mergeCell ref="E4:F4"/>
    <mergeCell ref="G4:G6"/>
    <mergeCell ref="B5:C5"/>
    <mergeCell ref="E5:F5"/>
    <mergeCell ref="A40:G40"/>
    <mergeCell ref="A41:G41"/>
  </mergeCells>
  <printOptions horizontalCentered="1"/>
  <pageMargins left="0.7874015748031497" right="0.7874015748031497" top="0.7874015748031497" bottom="0" header="0.5118110236220472" footer="0.5118110236220472"/>
  <pageSetup firstPageNumber="8" useFirstPageNumber="1" horizontalDpi="600" verticalDpi="600" orientation="landscape" paperSize="9" scale="87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14"/>
  <sheetViews>
    <sheetView zoomScale="90" zoomScaleNormal="90" zoomScalePageLayoutView="0" workbookViewId="0" topLeftCell="A1">
      <selection activeCell="H8" sqref="H8"/>
    </sheetView>
  </sheetViews>
  <sheetFormatPr defaultColWidth="9.00390625" defaultRowHeight="12.75"/>
  <cols>
    <col min="1" max="1" width="40.625" style="4" customWidth="1"/>
    <col min="2" max="2" width="12.75390625" style="61" customWidth="1"/>
    <col min="3" max="4" width="12.75390625" style="0" customWidth="1"/>
    <col min="5" max="5" width="12.75390625" style="61" customWidth="1"/>
    <col min="6" max="7" width="12.75390625" style="0" customWidth="1"/>
    <col min="8" max="8" width="12.75390625" style="61" customWidth="1"/>
    <col min="9" max="9" width="12.75390625" style="0" customWidth="1"/>
  </cols>
  <sheetData>
    <row r="1" spans="1:9" ht="17.25" customHeight="1">
      <c r="A1" s="421" t="s">
        <v>122</v>
      </c>
      <c r="B1" s="421"/>
      <c r="C1" s="421"/>
      <c r="D1" s="421"/>
      <c r="E1" s="421"/>
      <c r="F1" s="421"/>
      <c r="G1" s="421"/>
      <c r="H1" s="421"/>
      <c r="I1" s="421"/>
    </row>
    <row r="2" spans="1:9" ht="12.75">
      <c r="A2" s="385" t="s">
        <v>0</v>
      </c>
      <c r="B2" s="385"/>
      <c r="C2" s="385"/>
      <c r="D2" s="385"/>
      <c r="E2" s="385"/>
      <c r="F2" s="385"/>
      <c r="G2" s="385"/>
      <c r="H2" s="385"/>
      <c r="I2" s="385"/>
    </row>
    <row r="3" spans="2:11" s="2" customFormat="1" ht="12.75">
      <c r="B3" s="57"/>
      <c r="E3" s="57"/>
      <c r="H3" s="57"/>
      <c r="K3" s="2" t="s">
        <v>57</v>
      </c>
    </row>
    <row r="4" spans="1:9" s="4" customFormat="1" ht="15" customHeight="1">
      <c r="A4" s="386"/>
      <c r="B4" s="386" t="s">
        <v>21</v>
      </c>
      <c r="C4" s="386"/>
      <c r="D4" s="386" t="s">
        <v>1</v>
      </c>
      <c r="E4" s="380" t="s">
        <v>22</v>
      </c>
      <c r="F4" s="381"/>
      <c r="G4" s="382" t="s">
        <v>1</v>
      </c>
      <c r="H4" s="380" t="s">
        <v>23</v>
      </c>
      <c r="I4" s="381"/>
    </row>
    <row r="5" spans="1:14" s="4" customFormat="1" ht="15" customHeight="1">
      <c r="A5" s="387"/>
      <c r="B5" s="389" t="s">
        <v>131</v>
      </c>
      <c r="C5" s="390"/>
      <c r="D5" s="387"/>
      <c r="E5" s="389" t="s">
        <v>131</v>
      </c>
      <c r="F5" s="390"/>
      <c r="G5" s="382"/>
      <c r="H5" s="389" t="s">
        <v>131</v>
      </c>
      <c r="I5" s="390"/>
      <c r="N5" s="4" t="s">
        <v>57</v>
      </c>
    </row>
    <row r="6" spans="1:9" s="4" customFormat="1" ht="15" customHeight="1">
      <c r="A6" s="388"/>
      <c r="B6" s="58" t="s">
        <v>126</v>
      </c>
      <c r="C6" s="58" t="s">
        <v>125</v>
      </c>
      <c r="D6" s="388"/>
      <c r="E6" s="58" t="s">
        <v>126</v>
      </c>
      <c r="F6" s="58" t="s">
        <v>125</v>
      </c>
      <c r="G6" s="382"/>
      <c r="H6" s="58" t="s">
        <v>126</v>
      </c>
      <c r="I6" s="58" t="s">
        <v>125</v>
      </c>
    </row>
    <row r="7" spans="1:9" s="4" customFormat="1" ht="12.75" hidden="1">
      <c r="A7" s="37"/>
      <c r="B7" s="59"/>
      <c r="C7" s="12"/>
      <c r="D7" s="12"/>
      <c r="E7" s="62"/>
      <c r="F7" s="12"/>
      <c r="G7" s="12"/>
      <c r="H7" s="59"/>
      <c r="I7" s="36"/>
    </row>
    <row r="8" spans="1:13" s="6" customFormat="1" ht="14.25" customHeight="1">
      <c r="A8" s="356" t="s">
        <v>2</v>
      </c>
      <c r="B8" s="346">
        <v>34226</v>
      </c>
      <c r="C8" s="357">
        <v>40218</v>
      </c>
      <c r="D8" s="359">
        <f>B8-C8</f>
        <v>-5992</v>
      </c>
      <c r="E8" s="350">
        <v>42402</v>
      </c>
      <c r="F8" s="350">
        <v>35507</v>
      </c>
      <c r="G8" s="359">
        <f>E8-F8</f>
        <v>6895</v>
      </c>
      <c r="H8" s="353">
        <v>-8176</v>
      </c>
      <c r="I8" s="360">
        <v>4711</v>
      </c>
      <c r="J8" s="22">
        <f>SUM(B8-C8)</f>
        <v>-5992</v>
      </c>
      <c r="K8" s="22">
        <f>SUM(E8-F8)</f>
        <v>6895</v>
      </c>
      <c r="L8" s="22">
        <f>SUM(D8-J8)</f>
        <v>0</v>
      </c>
      <c r="M8" s="22">
        <f>SUM(G8-K8)</f>
        <v>0</v>
      </c>
    </row>
    <row r="9" spans="1:16" s="2" customFormat="1" ht="14.25" customHeight="1">
      <c r="A9" s="54" t="s">
        <v>71</v>
      </c>
      <c r="B9" s="347">
        <v>10660</v>
      </c>
      <c r="C9" s="358">
        <v>11498</v>
      </c>
      <c r="D9" s="354">
        <f aca="true" t="shared" si="0" ref="D9:D40">B9-C9</f>
        <v>-838</v>
      </c>
      <c r="E9" s="351">
        <v>14572</v>
      </c>
      <c r="F9" s="351">
        <v>9677</v>
      </c>
      <c r="G9" s="354">
        <f aca="true" t="shared" si="1" ref="G9:G40">E9-F9</f>
        <v>4895</v>
      </c>
      <c r="H9" s="354">
        <v>-3912</v>
      </c>
      <c r="I9" s="361">
        <v>1821</v>
      </c>
      <c r="J9" s="22">
        <f aca="true" t="shared" si="2" ref="J9:J40">SUM(B9-C9)</f>
        <v>-838</v>
      </c>
      <c r="K9" s="6">
        <f aca="true" t="shared" si="3" ref="K9:K40">SUM(E9-F9)</f>
        <v>4895</v>
      </c>
      <c r="L9" s="22">
        <f aca="true" t="shared" si="4" ref="L9:L40">SUM(D9-J9)</f>
        <v>0</v>
      </c>
      <c r="M9" s="6">
        <f aca="true" t="shared" si="5" ref="M9:M40">SUM(G9-K9)</f>
        <v>0</v>
      </c>
      <c r="P9" s="2" t="s">
        <v>57</v>
      </c>
    </row>
    <row r="10" spans="1:13" s="2" customFormat="1" ht="14.25" customHeight="1">
      <c r="A10" s="54" t="s">
        <v>101</v>
      </c>
      <c r="B10" s="347">
        <v>647</v>
      </c>
      <c r="C10" s="358">
        <v>640</v>
      </c>
      <c r="D10" s="354">
        <f t="shared" si="0"/>
        <v>7</v>
      </c>
      <c r="E10" s="351">
        <v>784</v>
      </c>
      <c r="F10" s="351">
        <v>801</v>
      </c>
      <c r="G10" s="354">
        <f t="shared" si="1"/>
        <v>-17</v>
      </c>
      <c r="H10" s="354">
        <v>-137</v>
      </c>
      <c r="I10" s="361">
        <v>-161</v>
      </c>
      <c r="J10" s="22">
        <f t="shared" si="2"/>
        <v>7</v>
      </c>
      <c r="K10" s="6">
        <f t="shared" si="3"/>
        <v>-17</v>
      </c>
      <c r="L10" s="22">
        <f t="shared" si="4"/>
        <v>0</v>
      </c>
      <c r="M10" s="6">
        <f t="shared" si="5"/>
        <v>0</v>
      </c>
    </row>
    <row r="11" spans="1:13" s="2" customFormat="1" ht="14.25" customHeight="1">
      <c r="A11" s="247" t="s">
        <v>70</v>
      </c>
      <c r="B11" s="347"/>
      <c r="C11" s="358"/>
      <c r="D11" s="354"/>
      <c r="E11" s="351"/>
      <c r="F11" s="351"/>
      <c r="G11" s="354"/>
      <c r="H11" s="354"/>
      <c r="I11" s="361"/>
      <c r="J11" s="22">
        <f t="shared" si="2"/>
        <v>0</v>
      </c>
      <c r="K11" s="6">
        <f t="shared" si="3"/>
        <v>0</v>
      </c>
      <c r="L11" s="22">
        <f t="shared" si="4"/>
        <v>0</v>
      </c>
      <c r="M11" s="6">
        <f t="shared" si="5"/>
        <v>0</v>
      </c>
    </row>
    <row r="12" spans="1:16" s="2" customFormat="1" ht="14.25" customHeight="1">
      <c r="A12" s="247" t="s">
        <v>67</v>
      </c>
      <c r="B12" s="347">
        <v>353</v>
      </c>
      <c r="C12" s="358">
        <v>337</v>
      </c>
      <c r="D12" s="354">
        <f t="shared" si="0"/>
        <v>16</v>
      </c>
      <c r="E12" s="351">
        <v>469</v>
      </c>
      <c r="F12" s="351">
        <v>533</v>
      </c>
      <c r="G12" s="354">
        <f t="shared" si="1"/>
        <v>-64</v>
      </c>
      <c r="H12" s="354">
        <v>-116</v>
      </c>
      <c r="I12" s="361">
        <v>-196</v>
      </c>
      <c r="J12" s="22">
        <f t="shared" si="2"/>
        <v>16</v>
      </c>
      <c r="K12" s="6">
        <f t="shared" si="3"/>
        <v>-64</v>
      </c>
      <c r="L12" s="22">
        <f t="shared" si="4"/>
        <v>0</v>
      </c>
      <c r="M12" s="6">
        <f t="shared" si="5"/>
        <v>0</v>
      </c>
      <c r="P12" s="2" t="s">
        <v>57</v>
      </c>
    </row>
    <row r="13" spans="1:13" s="2" customFormat="1" ht="14.25" customHeight="1">
      <c r="A13" s="54" t="s">
        <v>3</v>
      </c>
      <c r="B13" s="347">
        <v>3094</v>
      </c>
      <c r="C13" s="358">
        <v>4203</v>
      </c>
      <c r="D13" s="354">
        <f t="shared" si="0"/>
        <v>-1109</v>
      </c>
      <c r="E13" s="351">
        <v>4721</v>
      </c>
      <c r="F13" s="351">
        <v>3755</v>
      </c>
      <c r="G13" s="354">
        <f t="shared" si="1"/>
        <v>966</v>
      </c>
      <c r="H13" s="354">
        <v>-1627</v>
      </c>
      <c r="I13" s="361">
        <v>448</v>
      </c>
      <c r="J13" s="22">
        <f t="shared" si="2"/>
        <v>-1109</v>
      </c>
      <c r="K13" s="6">
        <f t="shared" si="3"/>
        <v>966</v>
      </c>
      <c r="L13" s="22">
        <f t="shared" si="4"/>
        <v>0</v>
      </c>
      <c r="M13" s="6">
        <f t="shared" si="5"/>
        <v>0</v>
      </c>
    </row>
    <row r="14" spans="1:13" s="2" customFormat="1" ht="14.25" customHeight="1">
      <c r="A14" s="54" t="s">
        <v>4</v>
      </c>
      <c r="B14" s="347">
        <v>512</v>
      </c>
      <c r="C14" s="358">
        <v>775</v>
      </c>
      <c r="D14" s="354">
        <f t="shared" si="0"/>
        <v>-263</v>
      </c>
      <c r="E14" s="351">
        <v>827</v>
      </c>
      <c r="F14" s="351">
        <v>666</v>
      </c>
      <c r="G14" s="354">
        <f t="shared" si="1"/>
        <v>161</v>
      </c>
      <c r="H14" s="354">
        <v>-315</v>
      </c>
      <c r="I14" s="361">
        <v>109</v>
      </c>
      <c r="J14" s="22">
        <f t="shared" si="2"/>
        <v>-263</v>
      </c>
      <c r="K14" s="6">
        <f t="shared" si="3"/>
        <v>161</v>
      </c>
      <c r="L14" s="22">
        <f t="shared" si="4"/>
        <v>0</v>
      </c>
      <c r="M14" s="6">
        <f t="shared" si="5"/>
        <v>0</v>
      </c>
    </row>
    <row r="15" spans="1:13" s="2" customFormat="1" ht="14.25" customHeight="1">
      <c r="A15" s="54" t="s">
        <v>102</v>
      </c>
      <c r="B15" s="347">
        <v>1784</v>
      </c>
      <c r="C15" s="358">
        <v>1888</v>
      </c>
      <c r="D15" s="354">
        <f t="shared" si="0"/>
        <v>-104</v>
      </c>
      <c r="E15" s="351">
        <v>2035</v>
      </c>
      <c r="F15" s="351">
        <v>1824</v>
      </c>
      <c r="G15" s="354">
        <f t="shared" si="1"/>
        <v>211</v>
      </c>
      <c r="H15" s="354">
        <v>-251</v>
      </c>
      <c r="I15" s="361">
        <v>64</v>
      </c>
      <c r="J15" s="22">
        <f t="shared" si="2"/>
        <v>-104</v>
      </c>
      <c r="K15" s="6">
        <f t="shared" si="3"/>
        <v>211</v>
      </c>
      <c r="L15" s="22">
        <f t="shared" si="4"/>
        <v>0</v>
      </c>
      <c r="M15" s="6">
        <f t="shared" si="5"/>
        <v>0</v>
      </c>
    </row>
    <row r="16" spans="1:13" s="2" customFormat="1" ht="14.25" customHeight="1">
      <c r="A16" s="247" t="s">
        <v>70</v>
      </c>
      <c r="B16" s="347"/>
      <c r="C16" s="358"/>
      <c r="D16" s="354"/>
      <c r="E16" s="351"/>
      <c r="F16" s="351"/>
      <c r="G16" s="354"/>
      <c r="H16" s="354"/>
      <c r="I16" s="361"/>
      <c r="J16" s="22">
        <f t="shared" si="2"/>
        <v>0</v>
      </c>
      <c r="K16" s="6">
        <f t="shared" si="3"/>
        <v>0</v>
      </c>
      <c r="L16" s="22">
        <f t="shared" si="4"/>
        <v>0</v>
      </c>
      <c r="M16" s="6">
        <f t="shared" si="5"/>
        <v>0</v>
      </c>
    </row>
    <row r="17" spans="1:13" s="2" customFormat="1" ht="14.25" customHeight="1">
      <c r="A17" s="247" t="s">
        <v>64</v>
      </c>
      <c r="B17" s="347">
        <v>949</v>
      </c>
      <c r="C17" s="358">
        <v>1118</v>
      </c>
      <c r="D17" s="354">
        <f t="shared" si="0"/>
        <v>-169</v>
      </c>
      <c r="E17" s="351">
        <v>1130</v>
      </c>
      <c r="F17" s="351">
        <v>932</v>
      </c>
      <c r="G17" s="354">
        <f t="shared" si="1"/>
        <v>198</v>
      </c>
      <c r="H17" s="354">
        <v>-181</v>
      </c>
      <c r="I17" s="361">
        <v>186</v>
      </c>
      <c r="J17" s="22">
        <f t="shared" si="2"/>
        <v>-169</v>
      </c>
      <c r="K17" s="6">
        <f t="shared" si="3"/>
        <v>198</v>
      </c>
      <c r="L17" s="22">
        <f t="shared" si="4"/>
        <v>0</v>
      </c>
      <c r="M17" s="6">
        <f t="shared" si="5"/>
        <v>0</v>
      </c>
    </row>
    <row r="18" spans="1:15" s="2" customFormat="1" ht="14.25" customHeight="1">
      <c r="A18" s="248" t="s">
        <v>5</v>
      </c>
      <c r="B18" s="347">
        <v>266</v>
      </c>
      <c r="C18" s="358">
        <v>435</v>
      </c>
      <c r="D18" s="354">
        <f t="shared" si="0"/>
        <v>-169</v>
      </c>
      <c r="E18" s="351">
        <v>500</v>
      </c>
      <c r="F18" s="351">
        <v>586</v>
      </c>
      <c r="G18" s="354">
        <f t="shared" si="1"/>
        <v>-86</v>
      </c>
      <c r="H18" s="354">
        <v>-234</v>
      </c>
      <c r="I18" s="361">
        <v>-151</v>
      </c>
      <c r="J18" s="22">
        <f t="shared" si="2"/>
        <v>-169</v>
      </c>
      <c r="K18" s="6">
        <f t="shared" si="3"/>
        <v>-86</v>
      </c>
      <c r="L18" s="22">
        <f t="shared" si="4"/>
        <v>0</v>
      </c>
      <c r="M18" s="6">
        <f t="shared" si="5"/>
        <v>0</v>
      </c>
      <c r="O18" s="2" t="s">
        <v>57</v>
      </c>
    </row>
    <row r="19" spans="1:15" s="2" customFormat="1" ht="14.25" customHeight="1">
      <c r="A19" s="54" t="s">
        <v>6</v>
      </c>
      <c r="B19" s="347">
        <v>914</v>
      </c>
      <c r="C19" s="358">
        <v>874</v>
      </c>
      <c r="D19" s="354">
        <f t="shared" si="0"/>
        <v>40</v>
      </c>
      <c r="E19" s="351">
        <v>750</v>
      </c>
      <c r="F19" s="351">
        <v>765</v>
      </c>
      <c r="G19" s="354">
        <f t="shared" si="1"/>
        <v>-15</v>
      </c>
      <c r="H19" s="354">
        <v>164</v>
      </c>
      <c r="I19" s="361">
        <v>109</v>
      </c>
      <c r="J19" s="22">
        <f t="shared" si="2"/>
        <v>40</v>
      </c>
      <c r="K19" s="6">
        <f t="shared" si="3"/>
        <v>-15</v>
      </c>
      <c r="L19" s="22">
        <f t="shared" si="4"/>
        <v>0</v>
      </c>
      <c r="M19" s="6">
        <f t="shared" si="5"/>
        <v>0</v>
      </c>
      <c r="O19" s="2" t="s">
        <v>57</v>
      </c>
    </row>
    <row r="20" spans="1:15" s="2" customFormat="1" ht="14.25" customHeight="1">
      <c r="A20" s="54" t="s">
        <v>106</v>
      </c>
      <c r="B20" s="347">
        <v>1394</v>
      </c>
      <c r="C20" s="358">
        <v>1717</v>
      </c>
      <c r="D20" s="354">
        <f t="shared" si="0"/>
        <v>-323</v>
      </c>
      <c r="E20" s="351">
        <v>1356</v>
      </c>
      <c r="F20" s="351">
        <v>1080</v>
      </c>
      <c r="G20" s="354">
        <f t="shared" si="1"/>
        <v>276</v>
      </c>
      <c r="H20" s="354">
        <v>38</v>
      </c>
      <c r="I20" s="361">
        <v>637</v>
      </c>
      <c r="J20" s="22">
        <f t="shared" si="2"/>
        <v>-323</v>
      </c>
      <c r="K20" s="6">
        <f t="shared" si="3"/>
        <v>276</v>
      </c>
      <c r="L20" s="22">
        <f t="shared" si="4"/>
        <v>0</v>
      </c>
      <c r="M20" s="6">
        <f t="shared" si="5"/>
        <v>0</v>
      </c>
      <c r="O20" s="2" t="s">
        <v>57</v>
      </c>
    </row>
    <row r="21" spans="1:13" s="2" customFormat="1" ht="14.25" customHeight="1">
      <c r="A21" s="54" t="s">
        <v>68</v>
      </c>
      <c r="B21" s="348">
        <v>1808</v>
      </c>
      <c r="C21" s="351">
        <v>2041</v>
      </c>
      <c r="D21" s="354">
        <f t="shared" si="0"/>
        <v>-233</v>
      </c>
      <c r="E21" s="351">
        <v>1661</v>
      </c>
      <c r="F21" s="351">
        <v>1878</v>
      </c>
      <c r="G21" s="354">
        <f t="shared" si="1"/>
        <v>-217</v>
      </c>
      <c r="H21" s="354">
        <v>147</v>
      </c>
      <c r="I21" s="361">
        <v>163</v>
      </c>
      <c r="J21" s="22">
        <f t="shared" si="2"/>
        <v>-233</v>
      </c>
      <c r="K21" s="6">
        <f t="shared" si="3"/>
        <v>-217</v>
      </c>
      <c r="L21" s="22">
        <f t="shared" si="4"/>
        <v>0</v>
      </c>
      <c r="M21" s="6">
        <f t="shared" si="5"/>
        <v>0</v>
      </c>
    </row>
    <row r="22" spans="1:13" s="2" customFormat="1" ht="14.25" customHeight="1">
      <c r="A22" s="247" t="s">
        <v>70</v>
      </c>
      <c r="B22" s="348"/>
      <c r="C22" s="351"/>
      <c r="D22" s="354"/>
      <c r="E22" s="351"/>
      <c r="F22" s="351"/>
      <c r="G22" s="354"/>
      <c r="H22" s="354"/>
      <c r="I22" s="361"/>
      <c r="J22" s="22">
        <f t="shared" si="2"/>
        <v>0</v>
      </c>
      <c r="K22" s="6">
        <f t="shared" si="3"/>
        <v>0</v>
      </c>
      <c r="L22" s="22">
        <f t="shared" si="4"/>
        <v>0</v>
      </c>
      <c r="M22" s="6">
        <f t="shared" si="5"/>
        <v>0</v>
      </c>
    </row>
    <row r="23" spans="1:13" s="2" customFormat="1" ht="14.25" customHeight="1">
      <c r="A23" s="247" t="s">
        <v>20</v>
      </c>
      <c r="B23" s="348">
        <v>1122</v>
      </c>
      <c r="C23" s="351">
        <v>1447</v>
      </c>
      <c r="D23" s="354">
        <f t="shared" si="0"/>
        <v>-325</v>
      </c>
      <c r="E23" s="351">
        <v>1006</v>
      </c>
      <c r="F23" s="351">
        <v>1124</v>
      </c>
      <c r="G23" s="354">
        <f t="shared" si="1"/>
        <v>-118</v>
      </c>
      <c r="H23" s="354">
        <v>116</v>
      </c>
      <c r="I23" s="361">
        <v>323</v>
      </c>
      <c r="J23" s="22">
        <f t="shared" si="2"/>
        <v>-325</v>
      </c>
      <c r="K23" s="6">
        <f t="shared" si="3"/>
        <v>-118</v>
      </c>
      <c r="L23" s="22">
        <f t="shared" si="4"/>
        <v>0</v>
      </c>
      <c r="M23" s="6">
        <f t="shared" si="5"/>
        <v>0</v>
      </c>
    </row>
    <row r="24" spans="1:13" s="2" customFormat="1" ht="14.25" customHeight="1">
      <c r="A24" s="54" t="s">
        <v>7</v>
      </c>
      <c r="B24" s="348">
        <v>310</v>
      </c>
      <c r="C24" s="351">
        <v>254</v>
      </c>
      <c r="D24" s="354">
        <f t="shared" si="0"/>
        <v>56</v>
      </c>
      <c r="E24" s="351">
        <v>490</v>
      </c>
      <c r="F24" s="351">
        <v>443</v>
      </c>
      <c r="G24" s="354">
        <f t="shared" si="1"/>
        <v>47</v>
      </c>
      <c r="H24" s="354">
        <v>-180</v>
      </c>
      <c r="I24" s="361">
        <v>-189</v>
      </c>
      <c r="J24" s="22">
        <f t="shared" si="2"/>
        <v>56</v>
      </c>
      <c r="K24" s="6">
        <f t="shared" si="3"/>
        <v>47</v>
      </c>
      <c r="L24" s="22">
        <f t="shared" si="4"/>
        <v>0</v>
      </c>
      <c r="M24" s="6">
        <f t="shared" si="5"/>
        <v>0</v>
      </c>
    </row>
    <row r="25" spans="1:13" s="2" customFormat="1" ht="14.25" customHeight="1">
      <c r="A25" s="54" t="s">
        <v>8</v>
      </c>
      <c r="B25" s="348">
        <v>492</v>
      </c>
      <c r="C25" s="351">
        <v>566</v>
      </c>
      <c r="D25" s="354">
        <f t="shared" si="0"/>
        <v>-74</v>
      </c>
      <c r="E25" s="351">
        <v>972</v>
      </c>
      <c r="F25" s="351">
        <v>914</v>
      </c>
      <c r="G25" s="354">
        <f t="shared" si="1"/>
        <v>58</v>
      </c>
      <c r="H25" s="354">
        <v>-480</v>
      </c>
      <c r="I25" s="361">
        <v>-348</v>
      </c>
      <c r="J25" s="22">
        <f t="shared" si="2"/>
        <v>-74</v>
      </c>
      <c r="K25" s="6">
        <f t="shared" si="3"/>
        <v>58</v>
      </c>
      <c r="L25" s="22">
        <f t="shared" si="4"/>
        <v>0</v>
      </c>
      <c r="M25" s="6">
        <f t="shared" si="5"/>
        <v>0</v>
      </c>
    </row>
    <row r="26" spans="1:13" s="2" customFormat="1" ht="14.25" customHeight="1">
      <c r="A26" s="54" t="s">
        <v>9</v>
      </c>
      <c r="B26" s="348">
        <v>278</v>
      </c>
      <c r="C26" s="351">
        <v>334</v>
      </c>
      <c r="D26" s="354">
        <f t="shared" si="0"/>
        <v>-56</v>
      </c>
      <c r="E26" s="351">
        <v>243</v>
      </c>
      <c r="F26" s="351">
        <v>262</v>
      </c>
      <c r="G26" s="354">
        <f t="shared" si="1"/>
        <v>-19</v>
      </c>
      <c r="H26" s="354">
        <v>35</v>
      </c>
      <c r="I26" s="361">
        <v>72</v>
      </c>
      <c r="J26" s="22">
        <f t="shared" si="2"/>
        <v>-56</v>
      </c>
      <c r="K26" s="6">
        <f t="shared" si="3"/>
        <v>-19</v>
      </c>
      <c r="L26" s="22">
        <f t="shared" si="4"/>
        <v>0</v>
      </c>
      <c r="M26" s="6">
        <f t="shared" si="5"/>
        <v>0</v>
      </c>
    </row>
    <row r="27" spans="1:13" s="2" customFormat="1" ht="14.25" customHeight="1">
      <c r="A27" s="54" t="s">
        <v>10</v>
      </c>
      <c r="B27" s="348">
        <v>1002</v>
      </c>
      <c r="C27" s="351">
        <v>999</v>
      </c>
      <c r="D27" s="354">
        <f t="shared" si="0"/>
        <v>3</v>
      </c>
      <c r="E27" s="351">
        <v>888</v>
      </c>
      <c r="F27" s="351">
        <v>818</v>
      </c>
      <c r="G27" s="354">
        <f t="shared" si="1"/>
        <v>70</v>
      </c>
      <c r="H27" s="354">
        <v>114</v>
      </c>
      <c r="I27" s="361">
        <v>181</v>
      </c>
      <c r="J27" s="22">
        <f t="shared" si="2"/>
        <v>3</v>
      </c>
      <c r="K27" s="6">
        <f t="shared" si="3"/>
        <v>70</v>
      </c>
      <c r="L27" s="22">
        <f t="shared" si="4"/>
        <v>0</v>
      </c>
      <c r="M27" s="6">
        <f t="shared" si="5"/>
        <v>0</v>
      </c>
    </row>
    <row r="28" spans="1:13" s="2" customFormat="1" ht="14.25" customHeight="1">
      <c r="A28" s="54" t="s">
        <v>11</v>
      </c>
      <c r="B28" s="348">
        <v>432</v>
      </c>
      <c r="C28" s="351">
        <v>351</v>
      </c>
      <c r="D28" s="354">
        <f t="shared" si="0"/>
        <v>81</v>
      </c>
      <c r="E28" s="351">
        <v>484</v>
      </c>
      <c r="F28" s="351">
        <v>435</v>
      </c>
      <c r="G28" s="354">
        <f t="shared" si="1"/>
        <v>49</v>
      </c>
      <c r="H28" s="370">
        <v>-52</v>
      </c>
      <c r="I28" s="361">
        <v>-84</v>
      </c>
      <c r="J28" s="22">
        <f t="shared" si="2"/>
        <v>81</v>
      </c>
      <c r="K28" s="6">
        <f t="shared" si="3"/>
        <v>49</v>
      </c>
      <c r="L28" s="22">
        <f t="shared" si="4"/>
        <v>0</v>
      </c>
      <c r="M28" s="6">
        <f t="shared" si="5"/>
        <v>0</v>
      </c>
    </row>
    <row r="29" spans="1:13" s="2" customFormat="1" ht="14.25" customHeight="1">
      <c r="A29" s="54" t="s">
        <v>103</v>
      </c>
      <c r="B29" s="348">
        <v>1213</v>
      </c>
      <c r="C29" s="351">
        <v>1421</v>
      </c>
      <c r="D29" s="354">
        <f t="shared" si="0"/>
        <v>-208</v>
      </c>
      <c r="E29" s="351">
        <v>1301</v>
      </c>
      <c r="F29" s="351">
        <v>1148</v>
      </c>
      <c r="G29" s="354">
        <f t="shared" si="1"/>
        <v>153</v>
      </c>
      <c r="H29" s="354">
        <v>-88</v>
      </c>
      <c r="I29" s="361">
        <v>273</v>
      </c>
      <c r="J29" s="22">
        <f t="shared" si="2"/>
        <v>-208</v>
      </c>
      <c r="K29" s="6">
        <f t="shared" si="3"/>
        <v>153</v>
      </c>
      <c r="L29" s="22">
        <f t="shared" si="4"/>
        <v>0</v>
      </c>
      <c r="M29" s="6">
        <f t="shared" si="5"/>
        <v>0</v>
      </c>
    </row>
    <row r="30" spans="1:13" s="2" customFormat="1" ht="14.25" customHeight="1">
      <c r="A30" s="54" t="s">
        <v>12</v>
      </c>
      <c r="B30" s="348">
        <v>647</v>
      </c>
      <c r="C30" s="351">
        <v>700</v>
      </c>
      <c r="D30" s="354">
        <f t="shared" si="0"/>
        <v>-53</v>
      </c>
      <c r="E30" s="351">
        <v>597</v>
      </c>
      <c r="F30" s="351">
        <v>576</v>
      </c>
      <c r="G30" s="354">
        <f t="shared" si="1"/>
        <v>21</v>
      </c>
      <c r="H30" s="354">
        <v>50</v>
      </c>
      <c r="I30" s="361">
        <v>124</v>
      </c>
      <c r="J30" s="22">
        <f t="shared" si="2"/>
        <v>-53</v>
      </c>
      <c r="K30" s="6">
        <f t="shared" si="3"/>
        <v>21</v>
      </c>
      <c r="L30" s="22">
        <f t="shared" si="4"/>
        <v>0</v>
      </c>
      <c r="M30" s="6">
        <f t="shared" si="5"/>
        <v>0</v>
      </c>
    </row>
    <row r="31" spans="1:13" s="2" customFormat="1" ht="14.25" customHeight="1">
      <c r="A31" s="54" t="s">
        <v>13</v>
      </c>
      <c r="B31" s="348">
        <v>996</v>
      </c>
      <c r="C31" s="351">
        <v>1185</v>
      </c>
      <c r="D31" s="354">
        <f t="shared" si="0"/>
        <v>-189</v>
      </c>
      <c r="E31" s="351">
        <v>1062</v>
      </c>
      <c r="F31" s="351">
        <v>1052</v>
      </c>
      <c r="G31" s="354">
        <f t="shared" si="1"/>
        <v>10</v>
      </c>
      <c r="H31" s="354">
        <v>-66</v>
      </c>
      <c r="I31" s="361">
        <v>133</v>
      </c>
      <c r="J31" s="22">
        <f t="shared" si="2"/>
        <v>-189</v>
      </c>
      <c r="K31" s="6">
        <f t="shared" si="3"/>
        <v>10</v>
      </c>
      <c r="L31" s="22">
        <f t="shared" si="4"/>
        <v>0</v>
      </c>
      <c r="M31" s="6">
        <f t="shared" si="5"/>
        <v>0</v>
      </c>
    </row>
    <row r="32" spans="1:13" s="2" customFormat="1" ht="14.25" customHeight="1">
      <c r="A32" s="54" t="s">
        <v>14</v>
      </c>
      <c r="B32" s="348">
        <v>553</v>
      </c>
      <c r="C32" s="351">
        <v>633</v>
      </c>
      <c r="D32" s="354">
        <f t="shared" si="0"/>
        <v>-80</v>
      </c>
      <c r="E32" s="351">
        <v>680</v>
      </c>
      <c r="F32" s="351">
        <v>637</v>
      </c>
      <c r="G32" s="354">
        <f t="shared" si="1"/>
        <v>43</v>
      </c>
      <c r="H32" s="354">
        <v>-127</v>
      </c>
      <c r="I32" s="361">
        <v>-4</v>
      </c>
      <c r="J32" s="22">
        <f t="shared" si="2"/>
        <v>-80</v>
      </c>
      <c r="K32" s="6">
        <f t="shared" si="3"/>
        <v>43</v>
      </c>
      <c r="L32" s="22">
        <f t="shared" si="4"/>
        <v>0</v>
      </c>
      <c r="M32" s="6">
        <f t="shared" si="5"/>
        <v>0</v>
      </c>
    </row>
    <row r="33" spans="1:13" s="2" customFormat="1" ht="14.25" customHeight="1">
      <c r="A33" s="54" t="s">
        <v>69</v>
      </c>
      <c r="B33" s="348">
        <v>3967</v>
      </c>
      <c r="C33" s="351">
        <v>5579</v>
      </c>
      <c r="D33" s="354">
        <f t="shared" si="0"/>
        <v>-1612</v>
      </c>
      <c r="E33" s="351">
        <v>5123</v>
      </c>
      <c r="F33" s="351">
        <v>4771</v>
      </c>
      <c r="G33" s="354">
        <f t="shared" si="1"/>
        <v>352</v>
      </c>
      <c r="H33" s="354">
        <v>-1156</v>
      </c>
      <c r="I33" s="361">
        <v>808</v>
      </c>
      <c r="J33" s="22">
        <f t="shared" si="2"/>
        <v>-1612</v>
      </c>
      <c r="K33" s="6">
        <f t="shared" si="3"/>
        <v>352</v>
      </c>
      <c r="L33" s="22">
        <f t="shared" si="4"/>
        <v>0</v>
      </c>
      <c r="M33" s="6">
        <f t="shared" si="5"/>
        <v>0</v>
      </c>
    </row>
    <row r="34" spans="1:13" s="2" customFormat="1" ht="14.25" customHeight="1">
      <c r="A34" s="247" t="s">
        <v>70</v>
      </c>
      <c r="B34" s="348"/>
      <c r="C34" s="351"/>
      <c r="D34" s="354"/>
      <c r="E34" s="351"/>
      <c r="F34" s="351"/>
      <c r="G34" s="354"/>
      <c r="H34" s="354"/>
      <c r="I34" s="361"/>
      <c r="J34" s="22">
        <f t="shared" si="2"/>
        <v>0</v>
      </c>
      <c r="K34" s="6">
        <f t="shared" si="3"/>
        <v>0</v>
      </c>
      <c r="L34" s="22">
        <f t="shared" si="4"/>
        <v>0</v>
      </c>
      <c r="M34" s="6">
        <f t="shared" si="5"/>
        <v>0</v>
      </c>
    </row>
    <row r="35" spans="1:13" s="2" customFormat="1" ht="14.25" customHeight="1">
      <c r="A35" s="247" t="s">
        <v>65</v>
      </c>
      <c r="B35" s="348">
        <v>3163</v>
      </c>
      <c r="C35" s="351">
        <v>4357</v>
      </c>
      <c r="D35" s="354">
        <f t="shared" si="0"/>
        <v>-1194</v>
      </c>
      <c r="E35" s="351">
        <v>4108</v>
      </c>
      <c r="F35" s="351">
        <v>3617</v>
      </c>
      <c r="G35" s="354">
        <f t="shared" si="1"/>
        <v>491</v>
      </c>
      <c r="H35" s="354">
        <v>-945</v>
      </c>
      <c r="I35" s="361">
        <v>740</v>
      </c>
      <c r="J35" s="22">
        <f t="shared" si="2"/>
        <v>-1194</v>
      </c>
      <c r="K35" s="6">
        <f t="shared" si="3"/>
        <v>491</v>
      </c>
      <c r="L35" s="22">
        <f t="shared" si="4"/>
        <v>0</v>
      </c>
      <c r="M35" s="6">
        <f t="shared" si="5"/>
        <v>0</v>
      </c>
    </row>
    <row r="36" spans="1:13" s="2" customFormat="1" ht="14.25" customHeight="1">
      <c r="A36" s="54" t="s">
        <v>15</v>
      </c>
      <c r="B36" s="348">
        <v>808</v>
      </c>
      <c r="C36" s="351">
        <v>896</v>
      </c>
      <c r="D36" s="354">
        <f t="shared" si="0"/>
        <v>-88</v>
      </c>
      <c r="E36" s="351">
        <v>898</v>
      </c>
      <c r="F36" s="351">
        <v>859</v>
      </c>
      <c r="G36" s="354">
        <f t="shared" si="1"/>
        <v>39</v>
      </c>
      <c r="H36" s="354">
        <v>-90</v>
      </c>
      <c r="I36" s="361">
        <v>37</v>
      </c>
      <c r="J36" s="22">
        <f t="shared" si="2"/>
        <v>-88</v>
      </c>
      <c r="K36" s="6">
        <f t="shared" si="3"/>
        <v>39</v>
      </c>
      <c r="L36" s="22">
        <f t="shared" si="4"/>
        <v>0</v>
      </c>
      <c r="M36" s="6">
        <f t="shared" si="5"/>
        <v>0</v>
      </c>
    </row>
    <row r="37" spans="1:13" s="2" customFormat="1" ht="14.25" customHeight="1">
      <c r="A37" s="54" t="s">
        <v>104</v>
      </c>
      <c r="B37" s="348">
        <v>1290</v>
      </c>
      <c r="C37" s="351">
        <v>1699</v>
      </c>
      <c r="D37" s="354">
        <f t="shared" si="0"/>
        <v>-409</v>
      </c>
      <c r="E37" s="351">
        <v>1392</v>
      </c>
      <c r="F37" s="351">
        <v>1531</v>
      </c>
      <c r="G37" s="354">
        <f t="shared" si="1"/>
        <v>-139</v>
      </c>
      <c r="H37" s="354">
        <v>-102</v>
      </c>
      <c r="I37" s="361">
        <v>168</v>
      </c>
      <c r="J37" s="22">
        <f t="shared" si="2"/>
        <v>-409</v>
      </c>
      <c r="K37" s="6">
        <f t="shared" si="3"/>
        <v>-139</v>
      </c>
      <c r="L37" s="22">
        <f t="shared" si="4"/>
        <v>0</v>
      </c>
      <c r="M37" s="6">
        <f t="shared" si="5"/>
        <v>0</v>
      </c>
    </row>
    <row r="38" spans="1:13" s="2" customFormat="1" ht="14.25" customHeight="1">
      <c r="A38" s="247" t="s">
        <v>70</v>
      </c>
      <c r="B38" s="348"/>
      <c r="C38" s="351"/>
      <c r="D38" s="354"/>
      <c r="E38" s="351"/>
      <c r="F38" s="351"/>
      <c r="G38" s="354"/>
      <c r="H38" s="354"/>
      <c r="I38" s="361"/>
      <c r="J38" s="22">
        <f t="shared" si="2"/>
        <v>0</v>
      </c>
      <c r="K38" s="6">
        <f t="shared" si="3"/>
        <v>0</v>
      </c>
      <c r="L38" s="22">
        <f t="shared" si="4"/>
        <v>0</v>
      </c>
      <c r="M38" s="6">
        <f t="shared" si="5"/>
        <v>0</v>
      </c>
    </row>
    <row r="39" spans="1:13" s="2" customFormat="1" ht="14.25" customHeight="1">
      <c r="A39" s="247" t="s">
        <v>66</v>
      </c>
      <c r="B39" s="348">
        <v>572</v>
      </c>
      <c r="C39" s="351">
        <v>681</v>
      </c>
      <c r="D39" s="354">
        <f t="shared" si="0"/>
        <v>-109</v>
      </c>
      <c r="E39" s="351">
        <v>619</v>
      </c>
      <c r="F39" s="351">
        <v>693</v>
      </c>
      <c r="G39" s="354">
        <f t="shared" si="1"/>
        <v>-74</v>
      </c>
      <c r="H39" s="354">
        <v>-47</v>
      </c>
      <c r="I39" s="361">
        <v>-12</v>
      </c>
      <c r="J39" s="22">
        <f t="shared" si="2"/>
        <v>-109</v>
      </c>
      <c r="K39" s="6">
        <f t="shared" si="3"/>
        <v>-74</v>
      </c>
      <c r="L39" s="22">
        <f t="shared" si="4"/>
        <v>0</v>
      </c>
      <c r="M39" s="6">
        <f t="shared" si="5"/>
        <v>0</v>
      </c>
    </row>
    <row r="40" spans="1:13" s="2" customFormat="1" ht="14.25" customHeight="1">
      <c r="A40" s="249" t="s">
        <v>105</v>
      </c>
      <c r="B40" s="349">
        <v>1159</v>
      </c>
      <c r="C40" s="352">
        <v>1530</v>
      </c>
      <c r="D40" s="355">
        <f t="shared" si="0"/>
        <v>-371</v>
      </c>
      <c r="E40" s="352">
        <v>1066</v>
      </c>
      <c r="F40" s="352">
        <v>1029</v>
      </c>
      <c r="G40" s="355">
        <f t="shared" si="1"/>
        <v>37</v>
      </c>
      <c r="H40" s="355">
        <v>93</v>
      </c>
      <c r="I40" s="362">
        <v>501</v>
      </c>
      <c r="J40" s="22">
        <f t="shared" si="2"/>
        <v>-371</v>
      </c>
      <c r="K40" s="6">
        <f t="shared" si="3"/>
        <v>37</v>
      </c>
      <c r="L40" s="22">
        <f t="shared" si="4"/>
        <v>0</v>
      </c>
      <c r="M40" s="6">
        <f t="shared" si="5"/>
        <v>0</v>
      </c>
    </row>
    <row r="41" spans="1:9" s="6" customFormat="1" ht="25.5" customHeight="1">
      <c r="A41" s="1"/>
      <c r="B41" s="60"/>
      <c r="C41" s="10"/>
      <c r="D41" s="2"/>
      <c r="E41" s="10"/>
      <c r="F41" s="10"/>
      <c r="G41" s="2"/>
      <c r="H41" s="57"/>
      <c r="I41" s="2"/>
    </row>
    <row r="42" spans="1:9" s="6" customFormat="1" ht="12.75">
      <c r="A42" s="5"/>
      <c r="B42" s="9"/>
      <c r="C42" s="9"/>
      <c r="D42" s="2"/>
      <c r="E42" s="9"/>
      <c r="F42" s="9"/>
      <c r="G42" s="2"/>
      <c r="H42" s="57"/>
      <c r="I42" s="2"/>
    </row>
    <row r="43" spans="2:9" ht="12.75">
      <c r="B43" s="57"/>
      <c r="C43" s="2"/>
      <c r="D43" s="2"/>
      <c r="E43" s="57"/>
      <c r="F43" s="2"/>
      <c r="G43" s="2"/>
      <c r="H43" s="57"/>
      <c r="I43" s="2"/>
    </row>
    <row r="44" spans="2:9" ht="12.75">
      <c r="B44" s="57"/>
      <c r="C44" s="2"/>
      <c r="D44" s="2"/>
      <c r="E44" s="57"/>
      <c r="F44" s="2"/>
      <c r="G44" s="2"/>
      <c r="H44" s="57"/>
      <c r="I44" s="2"/>
    </row>
    <row r="45" spans="2:9" ht="12.75">
      <c r="B45" s="57"/>
      <c r="C45" s="2"/>
      <c r="D45" s="2"/>
      <c r="E45" s="57"/>
      <c r="F45" s="2"/>
      <c r="G45" s="2"/>
      <c r="H45" s="57"/>
      <c r="I45" s="2"/>
    </row>
    <row r="46" spans="2:9" ht="12.75">
      <c r="B46" s="57"/>
      <c r="C46" s="2"/>
      <c r="D46" s="2"/>
      <c r="E46" s="57"/>
      <c r="F46" s="2"/>
      <c r="G46" s="2"/>
      <c r="H46" s="57"/>
      <c r="I46" s="2"/>
    </row>
    <row r="47" spans="2:9" ht="12.75">
      <c r="B47" s="57"/>
      <c r="C47" s="2"/>
      <c r="D47" s="2"/>
      <c r="E47" s="57"/>
      <c r="F47" s="2"/>
      <c r="G47" s="2"/>
      <c r="H47" s="57"/>
      <c r="I47" s="2"/>
    </row>
    <row r="48" spans="2:9" ht="12.75">
      <c r="B48" s="57"/>
      <c r="C48" s="2"/>
      <c r="D48" s="2"/>
      <c r="E48" s="57"/>
      <c r="F48" s="2"/>
      <c r="G48" s="2"/>
      <c r="H48" s="57"/>
      <c r="I48" s="2"/>
    </row>
    <row r="49" spans="2:9" ht="12.75">
      <c r="B49" s="57"/>
      <c r="C49" s="2"/>
      <c r="D49" s="2"/>
      <c r="E49" s="57"/>
      <c r="F49" s="2"/>
      <c r="G49" s="2"/>
      <c r="H49" s="57"/>
      <c r="I49" s="2"/>
    </row>
    <row r="50" spans="2:9" ht="12.75">
      <c r="B50" s="57"/>
      <c r="C50" s="2"/>
      <c r="D50" s="2"/>
      <c r="E50" s="57"/>
      <c r="F50" s="2"/>
      <c r="G50" s="2"/>
      <c r="H50" s="57"/>
      <c r="I50" s="2"/>
    </row>
    <row r="51" spans="2:9" ht="12.75">
      <c r="B51" s="57"/>
      <c r="C51" s="2"/>
      <c r="D51" s="2"/>
      <c r="E51" s="57"/>
      <c r="F51" s="2"/>
      <c r="G51" s="2"/>
      <c r="H51" s="57"/>
      <c r="I51" s="2"/>
    </row>
    <row r="52" spans="2:9" ht="12.75">
      <c r="B52" s="57"/>
      <c r="C52" s="2"/>
      <c r="D52" s="2"/>
      <c r="E52" s="57"/>
      <c r="F52" s="2"/>
      <c r="G52" s="2"/>
      <c r="H52" s="57"/>
      <c r="I52" s="2"/>
    </row>
    <row r="53" spans="2:9" ht="12.75">
      <c r="B53" s="57"/>
      <c r="C53" s="2"/>
      <c r="D53" s="2"/>
      <c r="E53" s="57"/>
      <c r="F53" s="2"/>
      <c r="G53" s="2"/>
      <c r="H53" s="57"/>
      <c r="I53" s="2"/>
    </row>
    <row r="54" spans="2:9" ht="12.75">
      <c r="B54" s="57"/>
      <c r="C54" s="2"/>
      <c r="D54" s="2"/>
      <c r="E54" s="57"/>
      <c r="F54" s="2"/>
      <c r="G54" s="2"/>
      <c r="H54" s="57"/>
      <c r="I54" s="2"/>
    </row>
    <row r="55" spans="2:9" ht="12.75">
      <c r="B55" s="57"/>
      <c r="C55" s="2"/>
      <c r="D55" s="2"/>
      <c r="E55" s="57"/>
      <c r="F55" s="2"/>
      <c r="G55" s="2"/>
      <c r="H55" s="57"/>
      <c r="I55" s="2"/>
    </row>
    <row r="56" spans="2:9" ht="12.75">
      <c r="B56" s="57"/>
      <c r="C56" s="2"/>
      <c r="D56" s="2"/>
      <c r="E56" s="57"/>
      <c r="F56" s="2"/>
      <c r="G56" s="2"/>
      <c r="H56" s="57"/>
      <c r="I56" s="2"/>
    </row>
    <row r="57" spans="2:9" ht="12.75">
      <c r="B57" s="57"/>
      <c r="C57" s="2"/>
      <c r="D57" s="2"/>
      <c r="E57" s="57"/>
      <c r="F57" s="2"/>
      <c r="G57" s="2"/>
      <c r="H57" s="57"/>
      <c r="I57" s="2"/>
    </row>
    <row r="58" spans="2:9" ht="12.75">
      <c r="B58" s="57"/>
      <c r="C58" s="2"/>
      <c r="D58" s="2"/>
      <c r="E58" s="57"/>
      <c r="F58" s="2"/>
      <c r="G58" s="2"/>
      <c r="H58" s="57"/>
      <c r="I58" s="2"/>
    </row>
    <row r="59" spans="2:9" ht="12.75">
      <c r="B59" s="57"/>
      <c r="C59" s="2"/>
      <c r="D59" s="2"/>
      <c r="E59" s="57"/>
      <c r="F59" s="2"/>
      <c r="G59" s="2"/>
      <c r="H59" s="57"/>
      <c r="I59" s="2"/>
    </row>
    <row r="60" spans="2:9" ht="12.75">
      <c r="B60" s="57"/>
      <c r="C60" s="2"/>
      <c r="D60" s="2"/>
      <c r="E60" s="57"/>
      <c r="F60" s="2"/>
      <c r="G60" s="2"/>
      <c r="H60" s="57"/>
      <c r="I60" s="2"/>
    </row>
    <row r="61" spans="2:9" ht="12.75">
      <c r="B61" s="57"/>
      <c r="C61" s="2"/>
      <c r="D61" s="2"/>
      <c r="E61" s="57"/>
      <c r="F61" s="2"/>
      <c r="G61" s="2"/>
      <c r="H61" s="57"/>
      <c r="I61" s="2"/>
    </row>
    <row r="62" spans="2:9" ht="12.75">
      <c r="B62" s="57"/>
      <c r="C62" s="2"/>
      <c r="D62" s="2"/>
      <c r="E62" s="57"/>
      <c r="F62" s="2"/>
      <c r="G62" s="2"/>
      <c r="H62" s="57"/>
      <c r="I62" s="2"/>
    </row>
    <row r="63" spans="2:9" ht="12.75">
      <c r="B63" s="57"/>
      <c r="C63" s="2"/>
      <c r="D63" s="2"/>
      <c r="E63" s="57"/>
      <c r="F63" s="2"/>
      <c r="G63" s="2"/>
      <c r="H63" s="57"/>
      <c r="I63" s="2"/>
    </row>
    <row r="64" spans="2:9" ht="12.75">
      <c r="B64" s="57"/>
      <c r="C64" s="2"/>
      <c r="D64" s="2"/>
      <c r="E64" s="57"/>
      <c r="F64" s="2"/>
      <c r="G64" s="2"/>
      <c r="H64" s="57"/>
      <c r="I64" s="2"/>
    </row>
    <row r="65" spans="2:9" ht="12.75">
      <c r="B65" s="57"/>
      <c r="C65" s="2"/>
      <c r="D65" s="2"/>
      <c r="E65" s="57"/>
      <c r="F65" s="2"/>
      <c r="G65" s="2"/>
      <c r="H65" s="57"/>
      <c r="I65" s="2"/>
    </row>
    <row r="66" spans="2:9" ht="12.75">
      <c r="B66" s="57"/>
      <c r="C66" s="2"/>
      <c r="D66" s="2"/>
      <c r="E66" s="57"/>
      <c r="F66" s="2"/>
      <c r="G66" s="2"/>
      <c r="H66" s="57"/>
      <c r="I66" s="2"/>
    </row>
    <row r="67" spans="2:9" ht="12.75">
      <c r="B67" s="57"/>
      <c r="C67" s="2"/>
      <c r="D67" s="2"/>
      <c r="E67" s="57"/>
      <c r="F67" s="2"/>
      <c r="G67" s="2"/>
      <c r="H67" s="57"/>
      <c r="I67" s="2"/>
    </row>
    <row r="68" spans="2:9" ht="12.75">
      <c r="B68" s="57"/>
      <c r="C68" s="2"/>
      <c r="D68" s="2"/>
      <c r="E68" s="57"/>
      <c r="F68" s="2"/>
      <c r="G68" s="2"/>
      <c r="H68" s="57"/>
      <c r="I68" s="2"/>
    </row>
    <row r="69" spans="2:9" ht="12.75">
      <c r="B69" s="57"/>
      <c r="C69" s="2"/>
      <c r="D69" s="2"/>
      <c r="E69" s="57"/>
      <c r="F69" s="2"/>
      <c r="G69" s="2"/>
      <c r="H69" s="57"/>
      <c r="I69" s="2"/>
    </row>
    <row r="70" spans="2:9" ht="12.75">
      <c r="B70" s="57"/>
      <c r="C70" s="2"/>
      <c r="D70" s="2"/>
      <c r="E70" s="57"/>
      <c r="F70" s="2"/>
      <c r="G70" s="2"/>
      <c r="H70" s="57"/>
      <c r="I70" s="2"/>
    </row>
    <row r="71" spans="2:9" ht="12.75">
      <c r="B71" s="57"/>
      <c r="C71" s="2"/>
      <c r="D71" s="2"/>
      <c r="E71" s="57"/>
      <c r="F71" s="2"/>
      <c r="G71" s="2"/>
      <c r="H71" s="57"/>
      <c r="I71" s="2"/>
    </row>
    <row r="72" spans="2:9" ht="12.75">
      <c r="B72" s="57"/>
      <c r="C72" s="2"/>
      <c r="D72" s="2"/>
      <c r="E72" s="57"/>
      <c r="F72" s="2"/>
      <c r="G72" s="2"/>
      <c r="H72" s="57"/>
      <c r="I72" s="2"/>
    </row>
    <row r="73" spans="2:9" ht="12.75">
      <c r="B73" s="57"/>
      <c r="C73" s="2"/>
      <c r="D73" s="2"/>
      <c r="E73" s="57"/>
      <c r="F73" s="2"/>
      <c r="G73" s="2"/>
      <c r="H73" s="57"/>
      <c r="I73" s="2"/>
    </row>
    <row r="74" spans="2:9" ht="12.75">
      <c r="B74" s="57"/>
      <c r="C74" s="2"/>
      <c r="D74" s="2"/>
      <c r="E74" s="57"/>
      <c r="F74" s="2"/>
      <c r="G74" s="2"/>
      <c r="H74" s="57"/>
      <c r="I74" s="2"/>
    </row>
    <row r="75" spans="2:9" ht="12.75">
      <c r="B75" s="57"/>
      <c r="C75" s="2"/>
      <c r="D75" s="2"/>
      <c r="E75" s="57"/>
      <c r="F75" s="2"/>
      <c r="G75" s="2"/>
      <c r="H75" s="57"/>
      <c r="I75" s="2"/>
    </row>
    <row r="76" spans="2:9" ht="12.75">
      <c r="B76" s="57"/>
      <c r="C76" s="2"/>
      <c r="D76" s="2"/>
      <c r="E76" s="57"/>
      <c r="F76" s="2"/>
      <c r="G76" s="2"/>
      <c r="H76" s="57"/>
      <c r="I76" s="2"/>
    </row>
    <row r="77" spans="2:9" ht="12.75">
      <c r="B77" s="57"/>
      <c r="C77" s="2"/>
      <c r="D77" s="2"/>
      <c r="E77" s="57"/>
      <c r="F77" s="2"/>
      <c r="G77" s="2"/>
      <c r="H77" s="57"/>
      <c r="I77" s="2"/>
    </row>
    <row r="78" spans="2:9" ht="12.75">
      <c r="B78" s="57"/>
      <c r="C78" s="2"/>
      <c r="D78" s="2"/>
      <c r="E78" s="57"/>
      <c r="F78" s="2"/>
      <c r="G78" s="2"/>
      <c r="H78" s="57"/>
      <c r="I78" s="2"/>
    </row>
    <row r="79" spans="2:9" ht="12.75">
      <c r="B79" s="57"/>
      <c r="C79" s="2"/>
      <c r="D79" s="2"/>
      <c r="E79" s="57"/>
      <c r="F79" s="2"/>
      <c r="G79" s="2"/>
      <c r="H79" s="57"/>
      <c r="I79" s="2"/>
    </row>
    <row r="80" spans="2:9" ht="12.75">
      <c r="B80" s="57"/>
      <c r="C80" s="2"/>
      <c r="D80" s="2"/>
      <c r="E80" s="57"/>
      <c r="F80" s="2"/>
      <c r="G80" s="2"/>
      <c r="H80" s="57"/>
      <c r="I80" s="2"/>
    </row>
    <row r="81" spans="2:9" ht="12.75">
      <c r="B81" s="57"/>
      <c r="C81" s="2"/>
      <c r="D81" s="2"/>
      <c r="E81" s="57"/>
      <c r="F81" s="2"/>
      <c r="G81" s="2"/>
      <c r="H81" s="57"/>
      <c r="I81" s="2"/>
    </row>
    <row r="82" spans="2:9" ht="12.75">
      <c r="B82" s="57"/>
      <c r="C82" s="2"/>
      <c r="D82" s="2"/>
      <c r="E82" s="57"/>
      <c r="F82" s="2"/>
      <c r="G82" s="2"/>
      <c r="H82" s="57"/>
      <c r="I82" s="2"/>
    </row>
    <row r="83" spans="2:9" ht="12.75">
      <c r="B83" s="57"/>
      <c r="C83" s="2"/>
      <c r="D83" s="2"/>
      <c r="E83" s="57"/>
      <c r="F83" s="2"/>
      <c r="G83" s="2"/>
      <c r="H83" s="57"/>
      <c r="I83" s="2"/>
    </row>
    <row r="84" spans="2:9" ht="12.75">
      <c r="B84" s="57"/>
      <c r="C84" s="2"/>
      <c r="D84" s="2"/>
      <c r="E84" s="57"/>
      <c r="F84" s="2"/>
      <c r="G84" s="2"/>
      <c r="H84" s="57"/>
      <c r="I84" s="2"/>
    </row>
    <row r="85" spans="2:9" ht="12.75">
      <c r="B85" s="57"/>
      <c r="C85" s="2"/>
      <c r="D85" s="2"/>
      <c r="E85" s="57"/>
      <c r="F85" s="2"/>
      <c r="G85" s="2"/>
      <c r="H85" s="57"/>
      <c r="I85" s="2"/>
    </row>
    <row r="86" spans="2:9" ht="12.75">
      <c r="B86" s="57"/>
      <c r="C86" s="2"/>
      <c r="D86" s="2"/>
      <c r="E86" s="57"/>
      <c r="F86" s="2"/>
      <c r="G86" s="2"/>
      <c r="H86" s="57"/>
      <c r="I86" s="2"/>
    </row>
    <row r="87" spans="2:9" ht="12.75">
      <c r="B87" s="57"/>
      <c r="C87" s="2"/>
      <c r="D87" s="2"/>
      <c r="E87" s="57"/>
      <c r="F87" s="2"/>
      <c r="G87" s="2"/>
      <c r="H87" s="57"/>
      <c r="I87" s="2"/>
    </row>
    <row r="88" spans="2:9" ht="12.75">
      <c r="B88" s="57"/>
      <c r="C88" s="2"/>
      <c r="D88" s="2"/>
      <c r="E88" s="57"/>
      <c r="F88" s="2"/>
      <c r="G88" s="2"/>
      <c r="H88" s="57"/>
      <c r="I88" s="2"/>
    </row>
    <row r="89" spans="2:9" ht="12.75">
      <c r="B89" s="57"/>
      <c r="C89" s="2"/>
      <c r="D89" s="2"/>
      <c r="E89" s="57"/>
      <c r="F89" s="2"/>
      <c r="G89" s="2"/>
      <c r="H89" s="57"/>
      <c r="I89" s="2"/>
    </row>
    <row r="90" spans="2:9" ht="12.75">
      <c r="B90" s="57"/>
      <c r="C90" s="2"/>
      <c r="D90" s="2"/>
      <c r="E90" s="57"/>
      <c r="F90" s="2"/>
      <c r="G90" s="2"/>
      <c r="H90" s="57"/>
      <c r="I90" s="2"/>
    </row>
    <row r="91" spans="2:9" ht="12.75">
      <c r="B91" s="57"/>
      <c r="C91" s="2"/>
      <c r="D91" s="2"/>
      <c r="E91" s="57"/>
      <c r="F91" s="2"/>
      <c r="G91" s="2"/>
      <c r="H91" s="57"/>
      <c r="I91" s="2"/>
    </row>
    <row r="92" spans="2:9" ht="12.75">
      <c r="B92" s="57"/>
      <c r="C92" s="2"/>
      <c r="D92" s="2"/>
      <c r="E92" s="57"/>
      <c r="F92" s="2"/>
      <c r="G92" s="2"/>
      <c r="H92" s="57"/>
      <c r="I92" s="2"/>
    </row>
    <row r="93" spans="2:9" ht="12.75">
      <c r="B93" s="57"/>
      <c r="C93" s="2"/>
      <c r="D93" s="2"/>
      <c r="E93" s="57"/>
      <c r="F93" s="2"/>
      <c r="G93" s="2"/>
      <c r="H93" s="57"/>
      <c r="I93" s="2"/>
    </row>
    <row r="94" spans="2:9" ht="12.75">
      <c r="B94" s="57"/>
      <c r="C94" s="2"/>
      <c r="D94" s="2"/>
      <c r="E94" s="57"/>
      <c r="F94" s="2"/>
      <c r="G94" s="2"/>
      <c r="H94" s="57"/>
      <c r="I94" s="2"/>
    </row>
    <row r="95" spans="2:9" ht="12.75">
      <c r="B95" s="57"/>
      <c r="C95" s="2"/>
      <c r="D95" s="2"/>
      <c r="E95" s="57"/>
      <c r="F95" s="2"/>
      <c r="G95" s="2"/>
      <c r="H95" s="57"/>
      <c r="I95" s="2"/>
    </row>
    <row r="96" spans="2:9" ht="12.75">
      <c r="B96" s="57"/>
      <c r="C96" s="2"/>
      <c r="D96" s="2"/>
      <c r="E96" s="57"/>
      <c r="F96" s="2"/>
      <c r="G96" s="2"/>
      <c r="H96" s="57"/>
      <c r="I96" s="2"/>
    </row>
    <row r="97" spans="2:9" ht="12.75">
      <c r="B97" s="57"/>
      <c r="C97" s="2"/>
      <c r="D97" s="2"/>
      <c r="E97" s="57"/>
      <c r="F97" s="2"/>
      <c r="G97" s="2"/>
      <c r="H97" s="57"/>
      <c r="I97" s="2"/>
    </row>
    <row r="98" spans="2:9" ht="12.75">
      <c r="B98" s="57"/>
      <c r="C98" s="2"/>
      <c r="D98" s="2"/>
      <c r="E98" s="57"/>
      <c r="F98" s="2"/>
      <c r="G98" s="2"/>
      <c r="H98" s="57"/>
      <c r="I98" s="2"/>
    </row>
    <row r="99" spans="2:9" ht="12.75">
      <c r="B99" s="57"/>
      <c r="C99" s="2"/>
      <c r="D99" s="2"/>
      <c r="E99" s="57"/>
      <c r="F99" s="2"/>
      <c r="G99" s="2"/>
      <c r="H99" s="57"/>
      <c r="I99" s="2"/>
    </row>
    <row r="100" spans="2:9" ht="12.75">
      <c r="B100" s="57"/>
      <c r="C100" s="2"/>
      <c r="D100" s="2"/>
      <c r="E100" s="57"/>
      <c r="F100" s="2"/>
      <c r="G100" s="2"/>
      <c r="H100" s="57"/>
      <c r="I100" s="2"/>
    </row>
    <row r="101" spans="2:9" ht="12.75">
      <c r="B101" s="57"/>
      <c r="C101" s="2"/>
      <c r="D101" s="2"/>
      <c r="E101" s="57"/>
      <c r="F101" s="2"/>
      <c r="G101" s="2"/>
      <c r="H101" s="57"/>
      <c r="I101" s="2"/>
    </row>
    <row r="102" spans="2:9" ht="12.75">
      <c r="B102" s="57"/>
      <c r="C102" s="2"/>
      <c r="D102" s="2"/>
      <c r="E102" s="57"/>
      <c r="F102" s="2"/>
      <c r="G102" s="2"/>
      <c r="H102" s="57"/>
      <c r="I102" s="2"/>
    </row>
    <row r="103" spans="2:9" ht="12.75">
      <c r="B103" s="57"/>
      <c r="C103" s="2"/>
      <c r="D103" s="2"/>
      <c r="E103" s="57"/>
      <c r="F103" s="2"/>
      <c r="G103" s="2"/>
      <c r="H103" s="57"/>
      <c r="I103" s="2"/>
    </row>
    <row r="104" spans="2:9" ht="12.75">
      <c r="B104" s="57"/>
      <c r="C104" s="2"/>
      <c r="D104" s="2"/>
      <c r="E104" s="57"/>
      <c r="F104" s="2"/>
      <c r="G104" s="2"/>
      <c r="H104" s="57"/>
      <c r="I104" s="2"/>
    </row>
    <row r="105" spans="2:9" ht="12.75">
      <c r="B105" s="57"/>
      <c r="C105" s="2"/>
      <c r="D105" s="2"/>
      <c r="E105" s="57"/>
      <c r="F105" s="2"/>
      <c r="G105" s="2"/>
      <c r="H105" s="57"/>
      <c r="I105" s="2"/>
    </row>
    <row r="106" spans="2:9" ht="12.75">
      <c r="B106" s="57"/>
      <c r="C106" s="2"/>
      <c r="D106" s="2"/>
      <c r="E106" s="57"/>
      <c r="F106" s="2"/>
      <c r="G106" s="2"/>
      <c r="H106" s="57"/>
      <c r="I106" s="2"/>
    </row>
    <row r="107" spans="2:9" ht="12.75">
      <c r="B107" s="57"/>
      <c r="C107" s="2"/>
      <c r="D107" s="2"/>
      <c r="E107" s="57"/>
      <c r="F107" s="2"/>
      <c r="G107" s="2"/>
      <c r="H107" s="57"/>
      <c r="I107" s="2"/>
    </row>
    <row r="108" spans="2:9" ht="12.75">
      <c r="B108" s="57"/>
      <c r="C108" s="2"/>
      <c r="D108" s="2"/>
      <c r="E108" s="57"/>
      <c r="F108" s="2"/>
      <c r="G108" s="2"/>
      <c r="H108" s="57"/>
      <c r="I108" s="2"/>
    </row>
    <row r="109" spans="2:9" ht="12.75">
      <c r="B109" s="57"/>
      <c r="C109" s="2"/>
      <c r="D109" s="2"/>
      <c r="E109" s="57"/>
      <c r="F109" s="2"/>
      <c r="G109" s="2"/>
      <c r="H109" s="57"/>
      <c r="I109" s="2"/>
    </row>
    <row r="110" spans="2:9" ht="12.75">
      <c r="B110" s="57"/>
      <c r="C110" s="2"/>
      <c r="D110" s="2"/>
      <c r="E110" s="57"/>
      <c r="F110" s="2"/>
      <c r="G110" s="2"/>
      <c r="H110" s="57"/>
      <c r="I110" s="2"/>
    </row>
    <row r="111" spans="2:9" ht="12.75">
      <c r="B111" s="57"/>
      <c r="C111" s="2"/>
      <c r="D111" s="2"/>
      <c r="E111" s="57"/>
      <c r="F111" s="2"/>
      <c r="G111" s="2"/>
      <c r="H111" s="57"/>
      <c r="I111" s="2"/>
    </row>
    <row r="112" spans="2:9" ht="12.75">
      <c r="B112" s="57"/>
      <c r="C112" s="2"/>
      <c r="D112" s="2"/>
      <c r="E112" s="57"/>
      <c r="F112" s="2"/>
      <c r="G112" s="2"/>
      <c r="H112" s="57"/>
      <c r="I112" s="2"/>
    </row>
    <row r="113" spans="2:9" ht="12.75">
      <c r="B113" s="57"/>
      <c r="C113" s="2"/>
      <c r="D113" s="2"/>
      <c r="E113" s="57"/>
      <c r="F113" s="2"/>
      <c r="G113" s="2"/>
      <c r="H113" s="57"/>
      <c r="I113" s="2"/>
    </row>
    <row r="114" spans="2:9" ht="12.75">
      <c r="B114" s="57"/>
      <c r="C114" s="2"/>
      <c r="D114" s="2"/>
      <c r="E114" s="57"/>
      <c r="F114" s="2"/>
      <c r="G114" s="2"/>
      <c r="H114" s="57"/>
      <c r="I114" s="2"/>
    </row>
  </sheetData>
  <sheetProtection/>
  <mergeCells count="11">
    <mergeCell ref="G4:G6"/>
    <mergeCell ref="H4:I4"/>
    <mergeCell ref="B5:C5"/>
    <mergeCell ref="E5:F5"/>
    <mergeCell ref="H5:I5"/>
    <mergeCell ref="A1:I1"/>
    <mergeCell ref="A2:I2"/>
    <mergeCell ref="A4:A6"/>
    <mergeCell ref="B4:C4"/>
    <mergeCell ref="D4:D6"/>
    <mergeCell ref="E4:F4"/>
  </mergeCells>
  <printOptions horizontalCentered="1"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landscape" paperSize="9" scale="9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02"/>
  <sheetViews>
    <sheetView zoomScale="90" zoomScaleNormal="90" zoomScaleSheetLayoutView="80" workbookViewId="0" topLeftCell="A1">
      <selection activeCell="F44" sqref="F44"/>
    </sheetView>
  </sheetViews>
  <sheetFormatPr defaultColWidth="9.00390625" defaultRowHeight="12.75"/>
  <cols>
    <col min="1" max="1" width="40.625" style="4" customWidth="1"/>
    <col min="2" max="9" width="12.75390625" style="0" customWidth="1"/>
    <col min="10" max="10" width="10.00390625" style="0" customWidth="1"/>
    <col min="11" max="12" width="9.125" style="0" customWidth="1"/>
    <col min="13" max="13" width="8.375" style="0" customWidth="1"/>
    <col min="16" max="16" width="9.25390625" style="0" bestFit="1" customWidth="1"/>
  </cols>
  <sheetData>
    <row r="1" spans="1:9" ht="17.25" customHeight="1">
      <c r="A1" s="421" t="s">
        <v>119</v>
      </c>
      <c r="B1" s="421"/>
      <c r="C1" s="421"/>
      <c r="D1" s="421"/>
      <c r="E1" s="421"/>
      <c r="F1" s="421"/>
      <c r="G1" s="421"/>
      <c r="H1" s="421"/>
      <c r="I1" s="421"/>
    </row>
    <row r="2" spans="1:9" ht="12.75">
      <c r="A2" s="385" t="s">
        <v>16</v>
      </c>
      <c r="B2" s="385"/>
      <c r="C2" s="385"/>
      <c r="D2" s="385"/>
      <c r="E2" s="385"/>
      <c r="F2" s="385"/>
      <c r="G2" s="385"/>
      <c r="H2" s="385"/>
      <c r="I2" s="385"/>
    </row>
    <row r="3" s="2" customFormat="1" ht="12.75">
      <c r="J3" s="2" t="s">
        <v>57</v>
      </c>
    </row>
    <row r="4" spans="1:9" s="4" customFormat="1" ht="15" customHeight="1">
      <c r="A4" s="386"/>
      <c r="B4" s="380" t="s">
        <v>21</v>
      </c>
      <c r="C4" s="381"/>
      <c r="D4" s="382" t="s">
        <v>127</v>
      </c>
      <c r="E4" s="380" t="s">
        <v>22</v>
      </c>
      <c r="F4" s="381"/>
      <c r="G4" s="382" t="s">
        <v>127</v>
      </c>
      <c r="H4" s="380" t="s">
        <v>23</v>
      </c>
      <c r="I4" s="381"/>
    </row>
    <row r="5" spans="1:9" s="4" customFormat="1" ht="15" customHeight="1">
      <c r="A5" s="387"/>
      <c r="B5" s="389" t="s">
        <v>131</v>
      </c>
      <c r="C5" s="390"/>
      <c r="D5" s="382"/>
      <c r="E5" s="389" t="s">
        <v>131</v>
      </c>
      <c r="F5" s="390"/>
      <c r="G5" s="382"/>
      <c r="H5" s="389" t="s">
        <v>131</v>
      </c>
      <c r="I5" s="390"/>
    </row>
    <row r="6" spans="1:9" s="4" customFormat="1" ht="15" customHeight="1">
      <c r="A6" s="388"/>
      <c r="B6" s="58" t="s">
        <v>126</v>
      </c>
      <c r="C6" s="3" t="s">
        <v>125</v>
      </c>
      <c r="D6" s="382"/>
      <c r="E6" s="58" t="s">
        <v>126</v>
      </c>
      <c r="F6" s="3" t="s">
        <v>125</v>
      </c>
      <c r="G6" s="382"/>
      <c r="H6" s="58" t="s">
        <v>126</v>
      </c>
      <c r="I6" s="3" t="s">
        <v>125</v>
      </c>
    </row>
    <row r="7" spans="1:9" s="4" customFormat="1" ht="14.25" customHeight="1" hidden="1">
      <c r="A7" s="37"/>
      <c r="B7" s="12"/>
      <c r="C7" s="12"/>
      <c r="D7" s="12"/>
      <c r="E7" s="11"/>
      <c r="F7" s="12"/>
      <c r="G7" s="12"/>
      <c r="H7" s="12"/>
      <c r="I7" s="36"/>
    </row>
    <row r="8" spans="1:16" s="6" customFormat="1" ht="13.5" customHeight="1">
      <c r="A8" s="356" t="s">
        <v>2</v>
      </c>
      <c r="B8" s="369">
        <v>27</v>
      </c>
      <c r="C8" s="105">
        <v>31.4</v>
      </c>
      <c r="D8" s="14">
        <v>85.98726114649682</v>
      </c>
      <c r="E8" s="256">
        <v>33.4</v>
      </c>
      <c r="F8" s="256">
        <v>27.7</v>
      </c>
      <c r="G8" s="256">
        <v>120.57761732851986</v>
      </c>
      <c r="H8" s="264">
        <v>-6.399999999999999</v>
      </c>
      <c r="I8" s="364">
        <v>3.6999999999999993</v>
      </c>
      <c r="J8" s="8">
        <f>SUM(B8/C8)*100</f>
        <v>85.98726114649682</v>
      </c>
      <c r="K8" s="8">
        <f>SUM(E8/F8)*100</f>
        <v>120.57761732851986</v>
      </c>
      <c r="L8" s="8">
        <f>SUM(D8-J8)</f>
        <v>0</v>
      </c>
      <c r="M8" s="8">
        <f>SUM(G8-K8)</f>
        <v>0</v>
      </c>
      <c r="N8" s="8"/>
      <c r="O8" s="105">
        <f>SUM(B8/C8)*100</f>
        <v>85.98726114649682</v>
      </c>
      <c r="P8" s="8">
        <f>SUM(E8/F8)*100</f>
        <v>120.57761732851986</v>
      </c>
    </row>
    <row r="9" spans="1:16" s="2" customFormat="1" ht="13.5" customHeight="1">
      <c r="A9" s="54" t="s">
        <v>71</v>
      </c>
      <c r="B9" s="260">
        <v>32.9</v>
      </c>
      <c r="C9" s="262">
        <v>35.2</v>
      </c>
      <c r="D9" s="69">
        <v>93.46590909090908</v>
      </c>
      <c r="E9" s="262">
        <v>45</v>
      </c>
      <c r="F9" s="262">
        <v>29.7</v>
      </c>
      <c r="G9" s="69">
        <v>151.5151515151515</v>
      </c>
      <c r="H9" s="262">
        <v>-12.100000000000001</v>
      </c>
      <c r="I9" s="365">
        <v>5.5000000000000036</v>
      </c>
      <c r="J9" s="8">
        <f>SUM(B9/C9)*100</f>
        <v>93.46590909090908</v>
      </c>
      <c r="K9" s="8">
        <f>SUM(E9/F9)*100</f>
        <v>151.5151515151515</v>
      </c>
      <c r="L9" s="8">
        <f aca="true" t="shared" si="0" ref="L9:L40">SUM(D9-J9)</f>
        <v>0</v>
      </c>
      <c r="M9" s="8">
        <f aca="true" t="shared" si="1" ref="M9:M40">SUM(G9-K9)</f>
        <v>0</v>
      </c>
      <c r="N9" s="8"/>
      <c r="O9" s="105">
        <f aca="true" t="shared" si="2" ref="O9:O40">SUM(B9/C9)*100</f>
        <v>93.46590909090908</v>
      </c>
      <c r="P9" s="8">
        <f aca="true" t="shared" si="3" ref="P9:P40">SUM(E9/F9)*100</f>
        <v>151.5151515151515</v>
      </c>
    </row>
    <row r="10" spans="1:16" s="2" customFormat="1" ht="13.5" customHeight="1">
      <c r="A10" s="54" t="s">
        <v>101</v>
      </c>
      <c r="B10" s="260">
        <v>13.3</v>
      </c>
      <c r="C10" s="262">
        <v>13</v>
      </c>
      <c r="D10" s="77">
        <v>102.30769230769232</v>
      </c>
      <c r="E10" s="262">
        <v>16.1</v>
      </c>
      <c r="F10" s="363">
        <v>16.2</v>
      </c>
      <c r="G10" s="77">
        <v>99.38271604938272</v>
      </c>
      <c r="H10" s="262">
        <v>-2.8000000000000007</v>
      </c>
      <c r="I10" s="365">
        <v>-3.1999999999999993</v>
      </c>
      <c r="J10" s="8">
        <f aca="true" t="shared" si="4" ref="J10:J40">SUM(B10/C10)*100</f>
        <v>102.30769230769232</v>
      </c>
      <c r="K10" s="8">
        <f>SUM(E10/F10)*100</f>
        <v>99.38271604938272</v>
      </c>
      <c r="L10" s="8">
        <f t="shared" si="0"/>
        <v>0</v>
      </c>
      <c r="M10" s="8">
        <f t="shared" si="1"/>
        <v>0</v>
      </c>
      <c r="N10" s="8"/>
      <c r="O10" s="105">
        <f t="shared" si="2"/>
        <v>102.30769230769232</v>
      </c>
      <c r="P10" s="8">
        <f t="shared" si="3"/>
        <v>99.38271604938272</v>
      </c>
    </row>
    <row r="11" spans="1:16" s="2" customFormat="1" ht="13.5" customHeight="1">
      <c r="A11" s="247" t="s">
        <v>70</v>
      </c>
      <c r="B11" s="260"/>
      <c r="C11" s="262"/>
      <c r="D11" s="69"/>
      <c r="E11" s="262"/>
      <c r="F11" s="262"/>
      <c r="G11" s="69"/>
      <c r="H11" s="262"/>
      <c r="I11" s="365"/>
      <c r="J11" s="8"/>
      <c r="K11" s="8"/>
      <c r="L11" s="8"/>
      <c r="M11" s="8"/>
      <c r="N11" s="8"/>
      <c r="O11" s="105" t="e">
        <f t="shared" si="2"/>
        <v>#DIV/0!</v>
      </c>
      <c r="P11" s="8" t="e">
        <f t="shared" si="3"/>
        <v>#DIV/0!</v>
      </c>
    </row>
    <row r="12" spans="1:16" s="2" customFormat="1" ht="13.5" customHeight="1">
      <c r="A12" s="247" t="s">
        <v>67</v>
      </c>
      <c r="B12" s="260">
        <v>11.5</v>
      </c>
      <c r="C12" s="262">
        <v>10.8</v>
      </c>
      <c r="D12" s="77">
        <v>106.48148148148147</v>
      </c>
      <c r="E12" s="262">
        <v>15.3</v>
      </c>
      <c r="F12" s="262">
        <v>17.1</v>
      </c>
      <c r="G12" s="88">
        <v>89.47368421052632</v>
      </c>
      <c r="H12" s="202">
        <v>-3.8000000000000007</v>
      </c>
      <c r="I12" s="226">
        <v>-6.300000000000001</v>
      </c>
      <c r="J12" s="8">
        <f t="shared" si="4"/>
        <v>106.48148148148147</v>
      </c>
      <c r="K12" s="8">
        <f>SUM(E12/F12)*100</f>
        <v>89.47368421052632</v>
      </c>
      <c r="L12" s="8">
        <f t="shared" si="0"/>
        <v>0</v>
      </c>
      <c r="M12" s="8">
        <f t="shared" si="1"/>
        <v>0</v>
      </c>
      <c r="N12" s="8"/>
      <c r="O12" s="105">
        <f t="shared" si="2"/>
        <v>106.48148148148147</v>
      </c>
      <c r="P12" s="8">
        <f t="shared" si="3"/>
        <v>89.47368421052632</v>
      </c>
    </row>
    <row r="13" spans="1:16" s="2" customFormat="1" ht="13.5" customHeight="1">
      <c r="A13" s="54" t="s">
        <v>3</v>
      </c>
      <c r="B13" s="260">
        <v>28.8</v>
      </c>
      <c r="C13" s="262">
        <v>38.8</v>
      </c>
      <c r="D13" s="77">
        <v>74.22680412371135</v>
      </c>
      <c r="E13" s="262">
        <v>43.9</v>
      </c>
      <c r="F13" s="262">
        <v>34.6</v>
      </c>
      <c r="G13" s="69">
        <v>126.878612716763</v>
      </c>
      <c r="H13" s="262">
        <v>-15.099999999999998</v>
      </c>
      <c r="I13" s="365">
        <v>4.199999999999996</v>
      </c>
      <c r="J13" s="8">
        <f t="shared" si="4"/>
        <v>74.22680412371135</v>
      </c>
      <c r="K13" s="8">
        <f>SUM(E13/F13)*100</f>
        <v>126.878612716763</v>
      </c>
      <c r="L13" s="8">
        <f t="shared" si="0"/>
        <v>0</v>
      </c>
      <c r="M13" s="8">
        <f t="shared" si="1"/>
        <v>0</v>
      </c>
      <c r="N13" s="8"/>
      <c r="O13" s="105">
        <f t="shared" si="2"/>
        <v>74.22680412371135</v>
      </c>
      <c r="P13" s="8">
        <f t="shared" si="3"/>
        <v>126.878612716763</v>
      </c>
    </row>
    <row r="14" spans="1:16" s="2" customFormat="1" ht="13.5" customHeight="1">
      <c r="A14" s="54" t="s">
        <v>4</v>
      </c>
      <c r="B14" s="260">
        <v>25.4</v>
      </c>
      <c r="C14" s="262">
        <v>37.9</v>
      </c>
      <c r="D14" s="77">
        <v>67.01846965699208</v>
      </c>
      <c r="E14" s="262">
        <v>41</v>
      </c>
      <c r="F14" s="262">
        <v>32.6</v>
      </c>
      <c r="G14" s="77">
        <v>125.76687116564416</v>
      </c>
      <c r="H14" s="202">
        <v>-15.600000000000001</v>
      </c>
      <c r="I14" s="226">
        <v>5.299999999999997</v>
      </c>
      <c r="J14" s="8">
        <f t="shared" si="4"/>
        <v>67.01846965699208</v>
      </c>
      <c r="K14" s="8">
        <f>SUM(E14/F14)*100</f>
        <v>125.76687116564416</v>
      </c>
      <c r="L14" s="8">
        <f>SUM(D14-J14)</f>
        <v>0</v>
      </c>
      <c r="M14" s="8">
        <f t="shared" si="1"/>
        <v>0</v>
      </c>
      <c r="N14" s="8"/>
      <c r="O14" s="105">
        <f>SUM(B14/C14)*100</f>
        <v>67.01846965699208</v>
      </c>
      <c r="P14" s="8">
        <f t="shared" si="3"/>
        <v>125.76687116564416</v>
      </c>
    </row>
    <row r="15" spans="1:16" s="2" customFormat="1" ht="13.5" customHeight="1">
      <c r="A15" s="54" t="s">
        <v>102</v>
      </c>
      <c r="B15" s="260">
        <v>33.4</v>
      </c>
      <c r="C15" s="262">
        <v>34.9</v>
      </c>
      <c r="D15" s="68">
        <v>95.70200573065902</v>
      </c>
      <c r="E15" s="262">
        <v>38.1</v>
      </c>
      <c r="F15" s="262">
        <v>33.7</v>
      </c>
      <c r="G15" s="68">
        <v>113.05637982195844</v>
      </c>
      <c r="H15" s="202">
        <v>-4.700000000000003</v>
      </c>
      <c r="I15" s="226">
        <v>1.1999999999999957</v>
      </c>
      <c r="J15" s="8">
        <f t="shared" si="4"/>
        <v>95.70200573065902</v>
      </c>
      <c r="K15" s="8">
        <f>SUM(E15/F15)*100</f>
        <v>113.05637982195844</v>
      </c>
      <c r="L15" s="8">
        <f t="shared" si="0"/>
        <v>0</v>
      </c>
      <c r="M15" s="8">
        <f t="shared" si="1"/>
        <v>0</v>
      </c>
      <c r="N15" s="8"/>
      <c r="O15" s="105">
        <f t="shared" si="2"/>
        <v>95.70200573065902</v>
      </c>
      <c r="P15" s="8">
        <f t="shared" si="3"/>
        <v>113.05637982195844</v>
      </c>
    </row>
    <row r="16" spans="1:16" s="2" customFormat="1" ht="13.5" customHeight="1">
      <c r="A16" s="247" t="s">
        <v>70</v>
      </c>
      <c r="B16" s="260"/>
      <c r="C16" s="262"/>
      <c r="D16" s="69"/>
      <c r="E16" s="262"/>
      <c r="F16" s="262"/>
      <c r="G16" s="69"/>
      <c r="H16" s="265"/>
      <c r="I16" s="366"/>
      <c r="J16" s="8"/>
      <c r="K16" s="8"/>
      <c r="L16" s="8"/>
      <c r="M16" s="8"/>
      <c r="N16" s="8"/>
      <c r="O16" s="105" t="e">
        <f t="shared" si="2"/>
        <v>#DIV/0!</v>
      </c>
      <c r="P16" s="8" t="e">
        <f t="shared" si="3"/>
        <v>#DIV/0!</v>
      </c>
    </row>
    <row r="17" spans="1:16" s="2" customFormat="1" ht="13.5" customHeight="1">
      <c r="A17" s="247" t="s">
        <v>64</v>
      </c>
      <c r="B17" s="260">
        <v>33.5</v>
      </c>
      <c r="C17" s="262">
        <v>39.2</v>
      </c>
      <c r="D17" s="77">
        <v>85.45918367346938</v>
      </c>
      <c r="E17" s="262">
        <v>39.9</v>
      </c>
      <c r="F17" s="262">
        <v>32.7</v>
      </c>
      <c r="G17" s="69">
        <v>122.01834862385319</v>
      </c>
      <c r="H17" s="262">
        <v>-6.399999999999999</v>
      </c>
      <c r="I17" s="365">
        <v>6.5</v>
      </c>
      <c r="J17" s="8">
        <f t="shared" si="4"/>
        <v>85.45918367346938</v>
      </c>
      <c r="K17" s="8">
        <f>SUM(E17/F17)*100</f>
        <v>122.01834862385319</v>
      </c>
      <c r="L17" s="8">
        <f t="shared" si="0"/>
        <v>0</v>
      </c>
      <c r="M17" s="8">
        <f t="shared" si="1"/>
        <v>0</v>
      </c>
      <c r="N17" s="8"/>
      <c r="O17" s="105">
        <f t="shared" si="2"/>
        <v>85.45918367346938</v>
      </c>
      <c r="P17" s="8">
        <f t="shared" si="3"/>
        <v>122.01834862385319</v>
      </c>
    </row>
    <row r="18" spans="1:16" s="2" customFormat="1" ht="13.5" customHeight="1">
      <c r="A18" s="248" t="s">
        <v>5</v>
      </c>
      <c r="B18" s="260">
        <v>18.2</v>
      </c>
      <c r="C18" s="262">
        <v>28.9</v>
      </c>
      <c r="D18" s="77">
        <v>62.9757785467128</v>
      </c>
      <c r="E18" s="262">
        <v>34.2</v>
      </c>
      <c r="F18" s="262">
        <v>39</v>
      </c>
      <c r="G18" s="68">
        <v>87.69230769230771</v>
      </c>
      <c r="H18" s="262">
        <v>-16.000000000000004</v>
      </c>
      <c r="I18" s="365">
        <v>-10.100000000000001</v>
      </c>
      <c r="J18" s="8">
        <f t="shared" si="4"/>
        <v>62.9757785467128</v>
      </c>
      <c r="K18" s="8">
        <f>SUM(E18/F18)*100</f>
        <v>87.69230769230771</v>
      </c>
      <c r="L18" s="8">
        <f t="shared" si="0"/>
        <v>0</v>
      </c>
      <c r="M18" s="8">
        <f t="shared" si="1"/>
        <v>0</v>
      </c>
      <c r="N18" s="8"/>
      <c r="O18" s="105">
        <f t="shared" si="2"/>
        <v>62.9757785467128</v>
      </c>
      <c r="P18" s="8">
        <f t="shared" si="3"/>
        <v>87.69230769230771</v>
      </c>
    </row>
    <row r="19" spans="1:16" s="2" customFormat="1" ht="13.5" customHeight="1">
      <c r="A19" s="54" t="s">
        <v>6</v>
      </c>
      <c r="B19" s="260">
        <v>38</v>
      </c>
      <c r="C19" s="262">
        <v>36</v>
      </c>
      <c r="D19" s="77">
        <v>105.55555555555556</v>
      </c>
      <c r="E19" s="262">
        <v>31.2</v>
      </c>
      <c r="F19" s="262">
        <v>31.5</v>
      </c>
      <c r="G19" s="77">
        <v>99.04761904761904</v>
      </c>
      <c r="H19" s="202">
        <v>6.800000000000001</v>
      </c>
      <c r="I19" s="226">
        <v>4.5</v>
      </c>
      <c r="J19" s="8">
        <f t="shared" si="4"/>
        <v>105.55555555555556</v>
      </c>
      <c r="K19" s="8">
        <f>SUM(E19/F19)*100</f>
        <v>99.04761904761904</v>
      </c>
      <c r="L19" s="8">
        <f t="shared" si="0"/>
        <v>0</v>
      </c>
      <c r="M19" s="8">
        <f t="shared" si="1"/>
        <v>0</v>
      </c>
      <c r="N19" s="8"/>
      <c r="O19" s="105">
        <f t="shared" si="2"/>
        <v>105.55555555555556</v>
      </c>
      <c r="P19" s="8">
        <f t="shared" si="3"/>
        <v>99.04761904761904</v>
      </c>
    </row>
    <row r="20" spans="1:16" s="2" customFormat="1" ht="13.5" customHeight="1">
      <c r="A20" s="54" t="s">
        <v>106</v>
      </c>
      <c r="B20" s="260">
        <v>55.5</v>
      </c>
      <c r="C20" s="262">
        <v>68.7</v>
      </c>
      <c r="D20" s="77">
        <v>80.78602620087337</v>
      </c>
      <c r="E20" s="262">
        <v>54</v>
      </c>
      <c r="F20" s="262">
        <v>43.2</v>
      </c>
      <c r="G20" s="69">
        <v>125</v>
      </c>
      <c r="H20" s="262">
        <v>1.5</v>
      </c>
      <c r="I20" s="365">
        <v>25.5</v>
      </c>
      <c r="J20" s="8">
        <f t="shared" si="4"/>
        <v>80.78602620087337</v>
      </c>
      <c r="K20" s="8">
        <f>SUM(E20/F20)*100</f>
        <v>125</v>
      </c>
      <c r="L20" s="8">
        <f t="shared" si="0"/>
        <v>0</v>
      </c>
      <c r="M20" s="8">
        <f t="shared" si="1"/>
        <v>0</v>
      </c>
      <c r="N20" s="8"/>
      <c r="O20" s="105">
        <f t="shared" si="2"/>
        <v>80.78602620087337</v>
      </c>
      <c r="P20" s="8">
        <f t="shared" si="3"/>
        <v>125</v>
      </c>
    </row>
    <row r="21" spans="1:16" s="2" customFormat="1" ht="13.5" customHeight="1">
      <c r="A21" s="54" t="s">
        <v>68</v>
      </c>
      <c r="B21" s="260">
        <v>18.9</v>
      </c>
      <c r="C21" s="262">
        <v>21.2</v>
      </c>
      <c r="D21" s="69">
        <v>89.15094339622641</v>
      </c>
      <c r="E21" s="262">
        <v>17.4</v>
      </c>
      <c r="F21" s="262">
        <v>19.5</v>
      </c>
      <c r="G21" s="69">
        <v>89.23076923076923</v>
      </c>
      <c r="H21" s="225">
        <v>1.5</v>
      </c>
      <c r="I21" s="226">
        <v>1.6999999999999993</v>
      </c>
      <c r="J21" s="8">
        <f>SUM(B21/C21)*100</f>
        <v>89.15094339622641</v>
      </c>
      <c r="K21" s="8">
        <f>SUM(E21/F21)*100</f>
        <v>89.23076923076923</v>
      </c>
      <c r="L21" s="8">
        <f t="shared" si="0"/>
        <v>0</v>
      </c>
      <c r="M21" s="8">
        <f t="shared" si="1"/>
        <v>0</v>
      </c>
      <c r="N21" s="8"/>
      <c r="O21" s="105">
        <f t="shared" si="2"/>
        <v>89.15094339622641</v>
      </c>
      <c r="P21" s="8">
        <f t="shared" si="3"/>
        <v>89.23076923076923</v>
      </c>
    </row>
    <row r="22" spans="1:16" s="2" customFormat="1" ht="13.5" customHeight="1">
      <c r="A22" s="247" t="s">
        <v>70</v>
      </c>
      <c r="B22" s="260"/>
      <c r="C22" s="262"/>
      <c r="D22" s="69"/>
      <c r="E22" s="262"/>
      <c r="F22" s="262"/>
      <c r="G22" s="69"/>
      <c r="H22" s="262"/>
      <c r="I22" s="365"/>
      <c r="J22" s="8"/>
      <c r="K22" s="8"/>
      <c r="L22" s="8"/>
      <c r="M22" s="8"/>
      <c r="N22" s="8"/>
      <c r="O22" s="105" t="e">
        <f t="shared" si="2"/>
        <v>#DIV/0!</v>
      </c>
      <c r="P22" s="8" t="e">
        <f t="shared" si="3"/>
        <v>#DIV/0!</v>
      </c>
    </row>
    <row r="23" spans="1:16" s="2" customFormat="1" ht="13.5" customHeight="1">
      <c r="A23" s="247" t="s">
        <v>20</v>
      </c>
      <c r="B23" s="260">
        <v>15.8</v>
      </c>
      <c r="C23" s="262">
        <v>20.2</v>
      </c>
      <c r="D23" s="69">
        <v>78.21782178217822</v>
      </c>
      <c r="E23" s="262">
        <v>14.1</v>
      </c>
      <c r="F23" s="262">
        <v>15.7</v>
      </c>
      <c r="G23" s="69">
        <v>89.80891719745223</v>
      </c>
      <c r="H23" s="320">
        <v>1.700000000000001</v>
      </c>
      <c r="I23" s="365">
        <v>4.5</v>
      </c>
      <c r="J23" s="8">
        <f>SUM(B23/C23)*100</f>
        <v>78.21782178217822</v>
      </c>
      <c r="K23" s="8">
        <f aca="true" t="shared" si="5" ref="K23:K33">SUM(E23/F23)*100</f>
        <v>89.80891719745223</v>
      </c>
      <c r="L23" s="8">
        <f>SUM(D23-J23)</f>
        <v>0</v>
      </c>
      <c r="M23" s="8">
        <f t="shared" si="1"/>
        <v>0</v>
      </c>
      <c r="N23" s="8"/>
      <c r="O23" s="105">
        <f t="shared" si="2"/>
        <v>78.21782178217822</v>
      </c>
      <c r="P23" s="8">
        <f t="shared" si="3"/>
        <v>89.80891719745223</v>
      </c>
    </row>
    <row r="24" spans="1:16" s="2" customFormat="1" ht="13.5" customHeight="1">
      <c r="A24" s="54" t="s">
        <v>7</v>
      </c>
      <c r="B24" s="260">
        <v>18.8</v>
      </c>
      <c r="C24" s="262">
        <v>15</v>
      </c>
      <c r="D24" s="68">
        <v>125.33333333333334</v>
      </c>
      <c r="E24" s="262">
        <v>29.7</v>
      </c>
      <c r="F24" s="262">
        <v>26.2</v>
      </c>
      <c r="G24" s="68">
        <v>113.3587786259542</v>
      </c>
      <c r="H24" s="262">
        <v>-10.899999999999999</v>
      </c>
      <c r="I24" s="365">
        <v>-11.2</v>
      </c>
      <c r="J24" s="8">
        <f t="shared" si="4"/>
        <v>125.33333333333334</v>
      </c>
      <c r="K24" s="8">
        <f t="shared" si="5"/>
        <v>113.3587786259542</v>
      </c>
      <c r="L24" s="8">
        <f t="shared" si="0"/>
        <v>0</v>
      </c>
      <c r="M24" s="8">
        <f t="shared" si="1"/>
        <v>0</v>
      </c>
      <c r="N24" s="8"/>
      <c r="O24" s="105">
        <f t="shared" si="2"/>
        <v>125.33333333333334</v>
      </c>
      <c r="P24" s="8">
        <f t="shared" si="3"/>
        <v>113.3587786259542</v>
      </c>
    </row>
    <row r="25" spans="1:16" s="2" customFormat="1" ht="13.5" customHeight="1">
      <c r="A25" s="54" t="s">
        <v>8</v>
      </c>
      <c r="B25" s="260">
        <v>16</v>
      </c>
      <c r="C25" s="262">
        <v>18</v>
      </c>
      <c r="D25" s="69">
        <v>88.88888888888889</v>
      </c>
      <c r="E25" s="262">
        <v>31.6</v>
      </c>
      <c r="F25" s="262">
        <v>29</v>
      </c>
      <c r="G25" s="69">
        <v>108.9655172413793</v>
      </c>
      <c r="H25" s="262">
        <v>-15.600000000000001</v>
      </c>
      <c r="I25" s="365">
        <v>-11</v>
      </c>
      <c r="J25" s="8">
        <f t="shared" si="4"/>
        <v>88.88888888888889</v>
      </c>
      <c r="K25" s="8">
        <f t="shared" si="5"/>
        <v>108.9655172413793</v>
      </c>
      <c r="L25" s="8">
        <f t="shared" si="0"/>
        <v>0</v>
      </c>
      <c r="M25" s="8">
        <f t="shared" si="1"/>
        <v>0</v>
      </c>
      <c r="N25" s="8"/>
      <c r="O25" s="105">
        <f t="shared" si="2"/>
        <v>88.88888888888889</v>
      </c>
      <c r="P25" s="8">
        <f t="shared" si="3"/>
        <v>108.9655172413793</v>
      </c>
    </row>
    <row r="26" spans="1:16" s="2" customFormat="1" ht="13.5" customHeight="1">
      <c r="A26" s="54" t="s">
        <v>9</v>
      </c>
      <c r="B26" s="260">
        <v>30.3</v>
      </c>
      <c r="C26" s="262">
        <v>35.9</v>
      </c>
      <c r="D26" s="77">
        <v>84.40111420612814</v>
      </c>
      <c r="E26" s="262">
        <v>26.5</v>
      </c>
      <c r="F26" s="262">
        <v>28.1</v>
      </c>
      <c r="G26" s="77">
        <v>94.30604982206405</v>
      </c>
      <c r="H26" s="202">
        <v>3.8000000000000007</v>
      </c>
      <c r="I26" s="226">
        <v>7.799999999999997</v>
      </c>
      <c r="J26" s="8">
        <f t="shared" si="4"/>
        <v>84.40111420612814</v>
      </c>
      <c r="K26" s="8">
        <f t="shared" si="5"/>
        <v>94.30604982206405</v>
      </c>
      <c r="L26" s="8">
        <f t="shared" si="0"/>
        <v>0</v>
      </c>
      <c r="M26" s="8">
        <f t="shared" si="1"/>
        <v>0</v>
      </c>
      <c r="N26" s="8"/>
      <c r="O26" s="105">
        <f t="shared" si="2"/>
        <v>84.40111420612814</v>
      </c>
      <c r="P26" s="8">
        <f t="shared" si="3"/>
        <v>94.30604982206405</v>
      </c>
    </row>
    <row r="27" spans="1:16" s="2" customFormat="1" ht="13.5" customHeight="1">
      <c r="A27" s="54" t="s">
        <v>10</v>
      </c>
      <c r="B27" s="260">
        <v>33.7</v>
      </c>
      <c r="C27" s="262">
        <v>33.2</v>
      </c>
      <c r="D27" s="77">
        <v>101.50602409638554</v>
      </c>
      <c r="E27" s="262">
        <v>29.9</v>
      </c>
      <c r="F27" s="262">
        <v>27.2</v>
      </c>
      <c r="G27" s="69">
        <v>109.92647058823528</v>
      </c>
      <c r="H27" s="202">
        <v>3.8000000000000043</v>
      </c>
      <c r="I27" s="226">
        <v>6.0000000000000036</v>
      </c>
      <c r="J27" s="8">
        <f t="shared" si="4"/>
        <v>101.50602409638554</v>
      </c>
      <c r="K27" s="8">
        <f t="shared" si="5"/>
        <v>109.92647058823528</v>
      </c>
      <c r="L27" s="8">
        <f t="shared" si="0"/>
        <v>0</v>
      </c>
      <c r="M27" s="8">
        <f t="shared" si="1"/>
        <v>0</v>
      </c>
      <c r="N27" s="8"/>
      <c r="O27" s="105">
        <f t="shared" si="2"/>
        <v>101.50602409638554</v>
      </c>
      <c r="P27" s="8">
        <f t="shared" si="3"/>
        <v>109.92647058823528</v>
      </c>
    </row>
    <row r="28" spans="1:16" s="2" customFormat="1" ht="13.5" customHeight="1">
      <c r="A28" s="54" t="s">
        <v>11</v>
      </c>
      <c r="B28" s="260">
        <v>37.7</v>
      </c>
      <c r="C28" s="262">
        <v>30.4</v>
      </c>
      <c r="D28" s="77">
        <v>124.01315789473686</v>
      </c>
      <c r="E28" s="262">
        <v>42.3</v>
      </c>
      <c r="F28" s="262">
        <v>37.6</v>
      </c>
      <c r="G28" s="69">
        <v>112.49999999999997</v>
      </c>
      <c r="H28" s="202">
        <v>-4.599999999999994</v>
      </c>
      <c r="I28" s="226">
        <v>-7.200000000000003</v>
      </c>
      <c r="J28" s="8">
        <f>SUM(B28/C28)*100</f>
        <v>124.01315789473686</v>
      </c>
      <c r="K28" s="8">
        <f t="shared" si="5"/>
        <v>112.49999999999997</v>
      </c>
      <c r="L28" s="8">
        <f t="shared" si="0"/>
        <v>0</v>
      </c>
      <c r="M28" s="8">
        <f t="shared" si="1"/>
        <v>0</v>
      </c>
      <c r="N28" s="8"/>
      <c r="O28" s="105">
        <f t="shared" si="2"/>
        <v>124.01315789473686</v>
      </c>
      <c r="P28" s="8">
        <f t="shared" si="3"/>
        <v>112.49999999999997</v>
      </c>
    </row>
    <row r="29" spans="1:16" s="2" customFormat="1" ht="13.5" customHeight="1">
      <c r="A29" s="54" t="s">
        <v>103</v>
      </c>
      <c r="B29" s="260">
        <v>36.8</v>
      </c>
      <c r="C29" s="262">
        <v>42.7</v>
      </c>
      <c r="D29" s="77">
        <v>86.18266978922715</v>
      </c>
      <c r="E29" s="262">
        <v>39.4</v>
      </c>
      <c r="F29" s="262">
        <v>34.5</v>
      </c>
      <c r="G29" s="68">
        <v>114.20289855072463</v>
      </c>
      <c r="H29" s="262">
        <v>-2.6000000000000014</v>
      </c>
      <c r="I29" s="365">
        <v>8.200000000000003</v>
      </c>
      <c r="J29" s="8">
        <f t="shared" si="4"/>
        <v>86.18266978922715</v>
      </c>
      <c r="K29" s="8">
        <f t="shared" si="5"/>
        <v>114.20289855072463</v>
      </c>
      <c r="L29" s="8">
        <f t="shared" si="0"/>
        <v>0</v>
      </c>
      <c r="M29" s="8">
        <f t="shared" si="1"/>
        <v>0</v>
      </c>
      <c r="N29" s="8"/>
      <c r="O29" s="105">
        <f t="shared" si="2"/>
        <v>86.18266978922715</v>
      </c>
      <c r="P29" s="8">
        <f t="shared" si="3"/>
        <v>114.20289855072463</v>
      </c>
    </row>
    <row r="30" spans="1:16" s="2" customFormat="1" ht="13.5" customHeight="1">
      <c r="A30" s="54" t="s">
        <v>12</v>
      </c>
      <c r="B30" s="260">
        <v>28.9</v>
      </c>
      <c r="C30" s="262">
        <v>31</v>
      </c>
      <c r="D30" s="77">
        <v>93.2258064516129</v>
      </c>
      <c r="E30" s="262">
        <v>26.7</v>
      </c>
      <c r="F30" s="262">
        <v>25.5</v>
      </c>
      <c r="G30" s="69">
        <v>104.70588235294119</v>
      </c>
      <c r="H30" s="262">
        <v>2.1999999999999993</v>
      </c>
      <c r="I30" s="365">
        <v>5.5</v>
      </c>
      <c r="J30" s="8">
        <f t="shared" si="4"/>
        <v>93.2258064516129</v>
      </c>
      <c r="K30" s="8">
        <f t="shared" si="5"/>
        <v>104.70588235294119</v>
      </c>
      <c r="L30" s="8">
        <f t="shared" si="0"/>
        <v>0</v>
      </c>
      <c r="M30" s="8">
        <f t="shared" si="1"/>
        <v>0</v>
      </c>
      <c r="N30" s="8"/>
      <c r="O30" s="105">
        <f t="shared" si="2"/>
        <v>93.2258064516129</v>
      </c>
      <c r="P30" s="8">
        <f t="shared" si="3"/>
        <v>104.70588235294119</v>
      </c>
    </row>
    <row r="31" spans="1:16" s="2" customFormat="1" ht="13.5" customHeight="1">
      <c r="A31" s="54" t="s">
        <v>13</v>
      </c>
      <c r="B31" s="260">
        <v>35.3</v>
      </c>
      <c r="C31" s="262">
        <v>41.7</v>
      </c>
      <c r="D31" s="68">
        <v>84.65227817745802</v>
      </c>
      <c r="E31" s="262">
        <v>37.6</v>
      </c>
      <c r="F31" s="262">
        <v>37</v>
      </c>
      <c r="G31" s="77">
        <v>101.62162162162163</v>
      </c>
      <c r="H31" s="202">
        <v>-2.3000000000000043</v>
      </c>
      <c r="I31" s="226">
        <v>4.700000000000003</v>
      </c>
      <c r="J31" s="8">
        <f t="shared" si="4"/>
        <v>84.65227817745802</v>
      </c>
      <c r="K31" s="8">
        <f t="shared" si="5"/>
        <v>101.62162162162163</v>
      </c>
      <c r="L31" s="8">
        <f t="shared" si="0"/>
        <v>0</v>
      </c>
      <c r="M31" s="8">
        <f t="shared" si="1"/>
        <v>0</v>
      </c>
      <c r="N31" s="8"/>
      <c r="O31" s="105">
        <f t="shared" si="2"/>
        <v>84.65227817745802</v>
      </c>
      <c r="P31" s="8">
        <f t="shared" si="3"/>
        <v>101.62162162162163</v>
      </c>
    </row>
    <row r="32" spans="1:16" s="2" customFormat="1" ht="13.5" customHeight="1">
      <c r="A32" s="54" t="s">
        <v>14</v>
      </c>
      <c r="B32" s="260">
        <v>28.8</v>
      </c>
      <c r="C32" s="262">
        <v>32.5</v>
      </c>
      <c r="D32" s="69">
        <v>88.61538461538461</v>
      </c>
      <c r="E32" s="262">
        <v>35.4</v>
      </c>
      <c r="F32" s="262">
        <v>32.7</v>
      </c>
      <c r="G32" s="68">
        <v>108.25688073394495</v>
      </c>
      <c r="H32" s="202">
        <v>-6.599999999999998</v>
      </c>
      <c r="I32" s="367">
        <v>-0.20000000000000284</v>
      </c>
      <c r="J32" s="8">
        <f t="shared" si="4"/>
        <v>88.61538461538461</v>
      </c>
      <c r="K32" s="8">
        <f t="shared" si="5"/>
        <v>108.25688073394495</v>
      </c>
      <c r="L32" s="8">
        <f t="shared" si="0"/>
        <v>0</v>
      </c>
      <c r="M32" s="8">
        <f t="shared" si="1"/>
        <v>0</v>
      </c>
      <c r="N32" s="8"/>
      <c r="O32" s="105">
        <f t="shared" si="2"/>
        <v>88.61538461538461</v>
      </c>
      <c r="P32" s="8">
        <f t="shared" si="3"/>
        <v>108.25688073394495</v>
      </c>
    </row>
    <row r="33" spans="1:16" s="2" customFormat="1" ht="13.5" customHeight="1">
      <c r="A33" s="54" t="s">
        <v>69</v>
      </c>
      <c r="B33" s="260">
        <v>18.6</v>
      </c>
      <c r="C33" s="262">
        <v>25.9</v>
      </c>
      <c r="D33" s="69">
        <v>71.81467181467183</v>
      </c>
      <c r="E33" s="262">
        <v>24</v>
      </c>
      <c r="F33" s="262">
        <v>22.2</v>
      </c>
      <c r="G33" s="69">
        <v>108.10810810810811</v>
      </c>
      <c r="H33" s="262">
        <v>-5.399999999999999</v>
      </c>
      <c r="I33" s="365">
        <v>3.6999999999999993</v>
      </c>
      <c r="J33" s="8">
        <f t="shared" si="4"/>
        <v>71.81467181467183</v>
      </c>
      <c r="K33" s="8">
        <f t="shared" si="5"/>
        <v>108.10810810810811</v>
      </c>
      <c r="L33" s="8">
        <f t="shared" si="0"/>
        <v>0</v>
      </c>
      <c r="M33" s="8">
        <f t="shared" si="1"/>
        <v>0</v>
      </c>
      <c r="N33" s="8"/>
      <c r="O33" s="105">
        <f t="shared" si="2"/>
        <v>71.81467181467183</v>
      </c>
      <c r="P33" s="8">
        <f t="shared" si="3"/>
        <v>108.10810810810811</v>
      </c>
    </row>
    <row r="34" spans="1:16" s="2" customFormat="1" ht="13.5" customHeight="1">
      <c r="A34" s="247" t="s">
        <v>70</v>
      </c>
      <c r="B34" s="260"/>
      <c r="C34" s="262"/>
      <c r="D34" s="69"/>
      <c r="E34" s="262"/>
      <c r="F34" s="262"/>
      <c r="G34" s="69"/>
      <c r="H34" s="262"/>
      <c r="I34" s="365"/>
      <c r="J34" s="8"/>
      <c r="K34" s="8"/>
      <c r="L34" s="8"/>
      <c r="M34" s="8"/>
      <c r="N34" s="8"/>
      <c r="O34" s="105" t="e">
        <f t="shared" si="2"/>
        <v>#DIV/0!</v>
      </c>
      <c r="P34" s="8" t="e">
        <f t="shared" si="3"/>
        <v>#DIV/0!</v>
      </c>
    </row>
    <row r="35" spans="1:16" s="2" customFormat="1" ht="13.5" customHeight="1">
      <c r="A35" s="247" t="s">
        <v>65</v>
      </c>
      <c r="B35" s="260">
        <v>17.1</v>
      </c>
      <c r="C35" s="262">
        <v>23.4</v>
      </c>
      <c r="D35" s="69">
        <v>73.07692307692308</v>
      </c>
      <c r="E35" s="262">
        <v>22.3</v>
      </c>
      <c r="F35" s="262">
        <v>19.4</v>
      </c>
      <c r="G35" s="69">
        <v>114.94845360824743</v>
      </c>
      <c r="H35" s="202">
        <v>-5.199999999999999</v>
      </c>
      <c r="I35" s="226">
        <v>4</v>
      </c>
      <c r="J35" s="8">
        <f t="shared" si="4"/>
        <v>73.07692307692308</v>
      </c>
      <c r="K35" s="8">
        <f>SUM(E35/F35)*100</f>
        <v>114.94845360824743</v>
      </c>
      <c r="L35" s="8">
        <f t="shared" si="0"/>
        <v>0</v>
      </c>
      <c r="M35" s="8">
        <f t="shared" si="1"/>
        <v>0</v>
      </c>
      <c r="N35" s="8"/>
      <c r="O35" s="105">
        <f t="shared" si="2"/>
        <v>73.07692307692308</v>
      </c>
      <c r="P35" s="8">
        <f t="shared" si="3"/>
        <v>114.94845360824743</v>
      </c>
    </row>
    <row r="36" spans="1:16" s="2" customFormat="1" ht="13.5" customHeight="1">
      <c r="A36" s="54" t="s">
        <v>15</v>
      </c>
      <c r="B36" s="260">
        <v>32.1</v>
      </c>
      <c r="C36" s="262">
        <v>35.2</v>
      </c>
      <c r="D36" s="69">
        <v>91.19318181818181</v>
      </c>
      <c r="E36" s="262">
        <v>35.7</v>
      </c>
      <c r="F36" s="262">
        <v>33.7</v>
      </c>
      <c r="G36" s="77">
        <v>105.93471810089021</v>
      </c>
      <c r="H36" s="262">
        <v>-3.6000000000000014</v>
      </c>
      <c r="I36" s="365">
        <v>1.5</v>
      </c>
      <c r="J36" s="8">
        <f t="shared" si="4"/>
        <v>91.19318181818181</v>
      </c>
      <c r="K36" s="8">
        <f>SUM(E36/F36)*100</f>
        <v>105.93471810089021</v>
      </c>
      <c r="L36" s="8">
        <f t="shared" si="0"/>
        <v>0</v>
      </c>
      <c r="M36" s="8">
        <f t="shared" si="1"/>
        <v>0</v>
      </c>
      <c r="N36" s="8"/>
      <c r="O36" s="105">
        <f t="shared" si="2"/>
        <v>91.19318181818181</v>
      </c>
      <c r="P36" s="8">
        <f t="shared" si="3"/>
        <v>105.93471810089021</v>
      </c>
    </row>
    <row r="37" spans="1:16" s="2" customFormat="1" ht="13.5" customHeight="1">
      <c r="A37" s="54" t="s">
        <v>104</v>
      </c>
      <c r="B37" s="260">
        <v>18.3</v>
      </c>
      <c r="C37" s="262">
        <v>23.8</v>
      </c>
      <c r="D37" s="69">
        <v>76.89075630252101</v>
      </c>
      <c r="E37" s="262">
        <v>19.8</v>
      </c>
      <c r="F37" s="262">
        <v>21.5</v>
      </c>
      <c r="G37" s="69">
        <v>92.09302325581396</v>
      </c>
      <c r="H37" s="204">
        <v>-1.5</v>
      </c>
      <c r="I37" s="365">
        <v>2.3000000000000007</v>
      </c>
      <c r="J37" s="8">
        <f t="shared" si="4"/>
        <v>76.89075630252101</v>
      </c>
      <c r="K37" s="8">
        <f>SUM(E37/F37)*100</f>
        <v>92.09302325581396</v>
      </c>
      <c r="L37" s="8">
        <f t="shared" si="0"/>
        <v>0</v>
      </c>
      <c r="M37" s="8">
        <f t="shared" si="1"/>
        <v>0</v>
      </c>
      <c r="N37" s="8"/>
      <c r="O37" s="105">
        <f t="shared" si="2"/>
        <v>76.89075630252101</v>
      </c>
      <c r="P37" s="8">
        <f t="shared" si="3"/>
        <v>92.09302325581396</v>
      </c>
    </row>
    <row r="38" spans="1:16" s="2" customFormat="1" ht="13.5" customHeight="1">
      <c r="A38" s="247" t="s">
        <v>70</v>
      </c>
      <c r="B38" s="260"/>
      <c r="C38" s="262"/>
      <c r="D38" s="69"/>
      <c r="E38" s="262"/>
      <c r="F38" s="262"/>
      <c r="G38" s="69"/>
      <c r="H38" s="262"/>
      <c r="I38" s="365"/>
      <c r="J38" s="8"/>
      <c r="K38" s="8"/>
      <c r="L38" s="8"/>
      <c r="M38" s="8"/>
      <c r="N38" s="8"/>
      <c r="O38" s="105" t="e">
        <f t="shared" si="2"/>
        <v>#DIV/0!</v>
      </c>
      <c r="P38" s="8" t="e">
        <f t="shared" si="3"/>
        <v>#DIV/0!</v>
      </c>
    </row>
    <row r="39" spans="1:16" s="2" customFormat="1" ht="13.5" customHeight="1">
      <c r="A39" s="247" t="s">
        <v>66</v>
      </c>
      <c r="B39" s="260">
        <v>17.4</v>
      </c>
      <c r="C39" s="262">
        <v>20.4</v>
      </c>
      <c r="D39" s="68">
        <v>85.29411764705883</v>
      </c>
      <c r="E39" s="262">
        <v>18.8</v>
      </c>
      <c r="F39" s="262">
        <v>20.7</v>
      </c>
      <c r="G39" s="77">
        <v>90.82125603864735</v>
      </c>
      <c r="H39" s="202">
        <v>-1.4000000000000021</v>
      </c>
      <c r="I39" s="226">
        <v>-0.3000000000000007</v>
      </c>
      <c r="J39" s="8">
        <f t="shared" si="4"/>
        <v>85.29411764705883</v>
      </c>
      <c r="K39" s="8">
        <f>SUM(E39/F39)*100</f>
        <v>90.82125603864735</v>
      </c>
      <c r="L39" s="8">
        <f t="shared" si="0"/>
        <v>0</v>
      </c>
      <c r="M39" s="8">
        <f t="shared" si="1"/>
        <v>0</v>
      </c>
      <c r="N39" s="8"/>
      <c r="O39" s="105">
        <f t="shared" si="2"/>
        <v>85.29411764705883</v>
      </c>
      <c r="P39" s="8">
        <f t="shared" si="3"/>
        <v>90.82125603864735</v>
      </c>
    </row>
    <row r="40" spans="1:16" s="2" customFormat="1" ht="13.5" customHeight="1">
      <c r="A40" s="249" t="s">
        <v>105</v>
      </c>
      <c r="B40" s="261">
        <v>24.9</v>
      </c>
      <c r="C40" s="263">
        <v>32.8</v>
      </c>
      <c r="D40" s="133">
        <v>75.91463414634147</v>
      </c>
      <c r="E40" s="263">
        <v>22.9</v>
      </c>
      <c r="F40" s="263">
        <v>22.1</v>
      </c>
      <c r="G40" s="70">
        <v>103.61990950226243</v>
      </c>
      <c r="H40" s="263">
        <v>2</v>
      </c>
      <c r="I40" s="368">
        <v>10.699999999999996</v>
      </c>
      <c r="J40" s="8">
        <f t="shared" si="4"/>
        <v>75.91463414634147</v>
      </c>
      <c r="K40" s="8">
        <f>SUM(E40/F40)*100</f>
        <v>103.61990950226243</v>
      </c>
      <c r="L40" s="8">
        <f t="shared" si="0"/>
        <v>0</v>
      </c>
      <c r="M40" s="8">
        <f t="shared" si="1"/>
        <v>0</v>
      </c>
      <c r="N40" s="8"/>
      <c r="O40" s="105">
        <f t="shared" si="2"/>
        <v>75.91463414634147</v>
      </c>
      <c r="P40" s="8">
        <f t="shared" si="3"/>
        <v>103.61990950226243</v>
      </c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spans="2:9" ht="12.75">
      <c r="B43" s="2"/>
      <c r="C43" s="2"/>
      <c r="D43" s="2"/>
      <c r="E43" s="2"/>
      <c r="F43" s="2"/>
      <c r="G43" s="2"/>
      <c r="H43" s="2"/>
      <c r="I43" s="2"/>
    </row>
    <row r="44" spans="2:9" ht="12.75">
      <c r="B44" s="2"/>
      <c r="C44" s="2"/>
      <c r="D44" s="2"/>
      <c r="E44" s="2"/>
      <c r="F44" s="2"/>
      <c r="G44" s="2"/>
      <c r="H44" s="2"/>
      <c r="I44" s="2"/>
    </row>
    <row r="45" spans="2:9" ht="12.75">
      <c r="B45" s="2"/>
      <c r="C45" s="2"/>
      <c r="D45" s="2" t="s">
        <v>57</v>
      </c>
      <c r="E45" s="2"/>
      <c r="F45" s="2"/>
      <c r="G45" s="2"/>
      <c r="H45" s="2"/>
      <c r="I45" s="2"/>
    </row>
    <row r="46" spans="2:9" ht="12.75">
      <c r="B46" s="2"/>
      <c r="C46" s="2"/>
      <c r="D46" s="2"/>
      <c r="E46" s="2"/>
      <c r="F46" s="2"/>
      <c r="G46" s="2"/>
      <c r="H46" s="2"/>
      <c r="I46" s="2"/>
    </row>
    <row r="47" spans="2:9" ht="12.75">
      <c r="B47" s="2"/>
      <c r="C47" s="2"/>
      <c r="D47" s="2"/>
      <c r="E47" s="2"/>
      <c r="F47" s="2"/>
      <c r="G47" s="2"/>
      <c r="H47" s="2"/>
      <c r="I47" s="2"/>
    </row>
    <row r="48" spans="2:9" ht="12.75">
      <c r="B48" s="2"/>
      <c r="C48" s="2"/>
      <c r="D48" s="2"/>
      <c r="E48" s="2"/>
      <c r="F48" s="2"/>
      <c r="G48" s="2" t="s">
        <v>57</v>
      </c>
      <c r="H48" s="2"/>
      <c r="I48" s="2"/>
    </row>
    <row r="49" spans="2:9" ht="12.75">
      <c r="B49" s="2"/>
      <c r="C49" s="2"/>
      <c r="D49" s="2"/>
      <c r="E49" s="2"/>
      <c r="F49" s="2"/>
      <c r="G49" s="2"/>
      <c r="H49" s="2"/>
      <c r="I49" s="2"/>
    </row>
    <row r="50" spans="2:9" ht="12.75">
      <c r="B50" s="2"/>
      <c r="C50" s="2"/>
      <c r="D50" s="2"/>
      <c r="E50" s="2"/>
      <c r="F50" s="2"/>
      <c r="G50" s="2"/>
      <c r="H50" s="2"/>
      <c r="I50" s="2"/>
    </row>
    <row r="51" spans="2:9" ht="12.75">
      <c r="B51" s="2"/>
      <c r="C51" s="2"/>
      <c r="D51" s="2"/>
      <c r="E51" s="2"/>
      <c r="F51" s="2"/>
      <c r="G51" s="2"/>
      <c r="H51" s="2"/>
      <c r="I51" s="2"/>
    </row>
    <row r="52" spans="2:9" ht="12.75">
      <c r="B52" s="2"/>
      <c r="C52" s="2"/>
      <c r="D52" s="2"/>
      <c r="E52" s="2"/>
      <c r="F52" s="2"/>
      <c r="G52" s="2"/>
      <c r="H52" s="2"/>
      <c r="I52" s="2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/>
      <c r="C54" s="2"/>
      <c r="D54" s="2"/>
      <c r="E54" s="2"/>
      <c r="F54" s="2"/>
      <c r="G54" s="2"/>
      <c r="H54" s="2"/>
      <c r="I54" s="2"/>
    </row>
    <row r="55" spans="2:9" ht="12.75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</sheetData>
  <sheetProtection/>
  <mergeCells count="11">
    <mergeCell ref="H5:I5"/>
    <mergeCell ref="A1:I1"/>
    <mergeCell ref="A2:I2"/>
    <mergeCell ref="A4:A6"/>
    <mergeCell ref="B4:C4"/>
    <mergeCell ref="D4:D6"/>
    <mergeCell ref="E4:F4"/>
    <mergeCell ref="G4:G6"/>
    <mergeCell ref="H4:I4"/>
    <mergeCell ref="B5:C5"/>
    <mergeCell ref="E5:F5"/>
  </mergeCells>
  <printOptions/>
  <pageMargins left="0.7874015748031497" right="0.7874015748031497" top="0.7874015748031497" bottom="0.5905511811023623" header="0.5118110236220472" footer="0.5118110236220472"/>
  <pageSetup firstPageNumber="11" useFirstPageNumber="1" horizontalDpi="600" verticalDpi="600" orientation="landscape" paperSize="9" scale="9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1">
      <selection activeCell="K34" sqref="K34"/>
    </sheetView>
  </sheetViews>
  <sheetFormatPr defaultColWidth="9.00390625" defaultRowHeight="12.75"/>
  <cols>
    <col min="1" max="1" width="3.875" style="460" customWidth="1"/>
    <col min="2" max="2" width="37.625" style="460" customWidth="1"/>
    <col min="3" max="3" width="7.00390625" style="460" customWidth="1"/>
    <col min="4" max="5" width="8.125" style="460" customWidth="1"/>
    <col min="6" max="6" width="7.375" style="460" customWidth="1"/>
    <col min="7" max="7" width="8.375" style="460" customWidth="1"/>
    <col min="8" max="8" width="8.00390625" style="460" customWidth="1"/>
    <col min="9" max="9" width="6.375" style="460" customWidth="1"/>
    <col min="10" max="10" width="8.125" style="460" customWidth="1"/>
    <col min="11" max="11" width="8.25390625" style="460" customWidth="1"/>
    <col min="12" max="16384" width="9.125" style="460" customWidth="1"/>
  </cols>
  <sheetData>
    <row r="1" spans="1:11" ht="36" customHeight="1">
      <c r="A1" s="459" t="s">
        <v>138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ht="24" customHeight="1">
      <c r="A2" s="459" t="s">
        <v>139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</row>
    <row r="4" spans="1:11" s="468" customFormat="1" ht="10.5" customHeight="1">
      <c r="A4" s="461" t="s">
        <v>140</v>
      </c>
      <c r="B4" s="462" t="s">
        <v>141</v>
      </c>
      <c r="C4" s="463" t="s">
        <v>142</v>
      </c>
      <c r="D4" s="464"/>
      <c r="E4" s="465"/>
      <c r="F4" s="463" t="s">
        <v>22</v>
      </c>
      <c r="G4" s="466"/>
      <c r="H4" s="467"/>
      <c r="I4" s="463" t="s">
        <v>25</v>
      </c>
      <c r="J4" s="464"/>
      <c r="K4" s="465"/>
    </row>
    <row r="5" spans="1:11" s="468" customFormat="1" ht="28.5" customHeight="1">
      <c r="A5" s="469"/>
      <c r="B5" s="470"/>
      <c r="C5" s="471" t="s">
        <v>24</v>
      </c>
      <c r="D5" s="471" t="s">
        <v>143</v>
      </c>
      <c r="E5" s="471" t="s">
        <v>144</v>
      </c>
      <c r="F5" s="471" t="s">
        <v>24</v>
      </c>
      <c r="G5" s="471" t="s">
        <v>143</v>
      </c>
      <c r="H5" s="471" t="s">
        <v>144</v>
      </c>
      <c r="I5" s="471" t="s">
        <v>24</v>
      </c>
      <c r="J5" s="471" t="s">
        <v>143</v>
      </c>
      <c r="K5" s="471" t="s">
        <v>144</v>
      </c>
    </row>
    <row r="6" spans="1:11" s="474" customFormat="1" ht="11.25" customHeight="1">
      <c r="A6" s="472" t="s">
        <v>145</v>
      </c>
      <c r="B6" s="473" t="s">
        <v>146</v>
      </c>
      <c r="C6" s="472">
        <v>1</v>
      </c>
      <c r="D6" s="472">
        <v>2</v>
      </c>
      <c r="E6" s="472">
        <v>3</v>
      </c>
      <c r="F6" s="472">
        <v>4</v>
      </c>
      <c r="G6" s="472">
        <v>5</v>
      </c>
      <c r="H6" s="472">
        <v>6</v>
      </c>
      <c r="I6" s="472">
        <v>7</v>
      </c>
      <c r="J6" s="472">
        <v>8</v>
      </c>
      <c r="K6" s="472">
        <v>9</v>
      </c>
    </row>
    <row r="7" spans="1:11" s="478" customFormat="1" ht="25.5">
      <c r="A7" s="475"/>
      <c r="B7" s="476" t="s">
        <v>139</v>
      </c>
      <c r="C7" s="477">
        <v>3064</v>
      </c>
      <c r="D7" s="477">
        <v>1998</v>
      </c>
      <c r="E7" s="477">
        <v>1066</v>
      </c>
      <c r="F7" s="477">
        <v>4160</v>
      </c>
      <c r="G7" s="477">
        <v>2593</v>
      </c>
      <c r="H7" s="477">
        <v>1567</v>
      </c>
      <c r="I7" s="477">
        <v>-1096</v>
      </c>
      <c r="J7" s="477">
        <v>-595</v>
      </c>
      <c r="K7" s="477">
        <v>-501</v>
      </c>
    </row>
    <row r="8" spans="1:11" ht="25.5">
      <c r="A8" s="479"/>
      <c r="B8" s="480" t="s">
        <v>147</v>
      </c>
      <c r="C8" s="481">
        <v>971</v>
      </c>
      <c r="D8" s="481">
        <v>364</v>
      </c>
      <c r="E8" s="481">
        <v>607</v>
      </c>
      <c r="F8" s="481">
        <v>1448</v>
      </c>
      <c r="G8" s="481">
        <v>427</v>
      </c>
      <c r="H8" s="481">
        <v>1021</v>
      </c>
      <c r="I8" s="481">
        <v>-477</v>
      </c>
      <c r="J8" s="481">
        <v>-63</v>
      </c>
      <c r="K8" s="481">
        <v>-414</v>
      </c>
    </row>
    <row r="9" spans="1:11" s="478" customFormat="1" ht="12" customHeight="1">
      <c r="A9" s="475"/>
      <c r="B9" s="476" t="s">
        <v>148</v>
      </c>
      <c r="C9" s="477">
        <v>273</v>
      </c>
      <c r="D9" s="477">
        <v>91</v>
      </c>
      <c r="E9" s="477">
        <v>182</v>
      </c>
      <c r="F9" s="477">
        <v>491</v>
      </c>
      <c r="G9" s="477">
        <v>128</v>
      </c>
      <c r="H9" s="477">
        <v>363</v>
      </c>
      <c r="I9" s="477">
        <v>-218</v>
      </c>
      <c r="J9" s="477">
        <v>-37</v>
      </c>
      <c r="K9" s="477">
        <v>-181</v>
      </c>
    </row>
    <row r="10" spans="1:11" ht="12.75">
      <c r="A10" s="479"/>
      <c r="B10" s="480" t="s">
        <v>149</v>
      </c>
      <c r="C10" s="481">
        <v>4</v>
      </c>
      <c r="D10" s="481">
        <v>4</v>
      </c>
      <c r="E10" s="481" t="s">
        <v>130</v>
      </c>
      <c r="F10" s="481">
        <v>13</v>
      </c>
      <c r="G10" s="481">
        <v>13</v>
      </c>
      <c r="H10" s="481" t="s">
        <v>130</v>
      </c>
      <c r="I10" s="481">
        <v>-9</v>
      </c>
      <c r="J10" s="481">
        <v>-9</v>
      </c>
      <c r="K10" s="481" t="s">
        <v>130</v>
      </c>
    </row>
    <row r="11" spans="1:11" ht="12.75">
      <c r="A11" s="479"/>
      <c r="B11" s="480" t="s">
        <v>150</v>
      </c>
      <c r="C11" s="481">
        <v>42</v>
      </c>
      <c r="D11" s="481">
        <v>42</v>
      </c>
      <c r="E11" s="481" t="s">
        <v>130</v>
      </c>
      <c r="F11" s="481">
        <v>66</v>
      </c>
      <c r="G11" s="481">
        <v>66</v>
      </c>
      <c r="H11" s="481" t="s">
        <v>130</v>
      </c>
      <c r="I11" s="481">
        <v>-24</v>
      </c>
      <c r="J11" s="481">
        <v>-24</v>
      </c>
      <c r="K11" s="481" t="s">
        <v>130</v>
      </c>
    </row>
    <row r="12" spans="1:11" ht="12.75">
      <c r="A12" s="479"/>
      <c r="B12" s="480" t="s">
        <v>151</v>
      </c>
      <c r="C12" s="481">
        <v>45</v>
      </c>
      <c r="D12" s="481">
        <v>45</v>
      </c>
      <c r="E12" s="481" t="s">
        <v>130</v>
      </c>
      <c r="F12" s="481">
        <v>49</v>
      </c>
      <c r="G12" s="481">
        <v>49</v>
      </c>
      <c r="H12" s="481" t="s">
        <v>130</v>
      </c>
      <c r="I12" s="481">
        <v>-4</v>
      </c>
      <c r="J12" s="481">
        <v>-4</v>
      </c>
      <c r="K12" s="481" t="s">
        <v>130</v>
      </c>
    </row>
    <row r="13" spans="1:11" s="478" customFormat="1" ht="12.75">
      <c r="A13" s="482"/>
      <c r="B13" s="476" t="s">
        <v>152</v>
      </c>
      <c r="C13" s="477">
        <v>42</v>
      </c>
      <c r="D13" s="477">
        <v>17</v>
      </c>
      <c r="E13" s="477">
        <v>25</v>
      </c>
      <c r="F13" s="477">
        <v>85</v>
      </c>
      <c r="G13" s="477">
        <v>44</v>
      </c>
      <c r="H13" s="477">
        <v>41</v>
      </c>
      <c r="I13" s="477">
        <v>-43</v>
      </c>
      <c r="J13" s="477">
        <v>-27</v>
      </c>
      <c r="K13" s="477">
        <v>-16</v>
      </c>
    </row>
    <row r="14" spans="1:11" ht="12.75">
      <c r="A14" s="479"/>
      <c r="B14" s="480" t="s">
        <v>153</v>
      </c>
      <c r="C14" s="481">
        <v>17</v>
      </c>
      <c r="D14" s="481">
        <v>17</v>
      </c>
      <c r="E14" s="481" t="s">
        <v>130</v>
      </c>
      <c r="F14" s="481">
        <v>44</v>
      </c>
      <c r="G14" s="481">
        <v>44</v>
      </c>
      <c r="H14" s="481" t="s">
        <v>130</v>
      </c>
      <c r="I14" s="481">
        <v>-27</v>
      </c>
      <c r="J14" s="481">
        <v>-27</v>
      </c>
      <c r="K14" s="481" t="s">
        <v>130</v>
      </c>
    </row>
    <row r="15" spans="1:11" s="478" customFormat="1" ht="12.75">
      <c r="A15" s="475"/>
      <c r="B15" s="476" t="s">
        <v>154</v>
      </c>
      <c r="C15" s="477">
        <v>24</v>
      </c>
      <c r="D15" s="477">
        <v>7</v>
      </c>
      <c r="E15" s="477">
        <v>17</v>
      </c>
      <c r="F15" s="477">
        <v>55</v>
      </c>
      <c r="G15" s="477">
        <v>15</v>
      </c>
      <c r="H15" s="477">
        <v>40</v>
      </c>
      <c r="I15" s="477">
        <v>-31</v>
      </c>
      <c r="J15" s="477">
        <v>-8</v>
      </c>
      <c r="K15" s="477">
        <v>-23</v>
      </c>
    </row>
    <row r="16" spans="1:11" ht="12.75">
      <c r="A16" s="479"/>
      <c r="B16" s="480" t="s">
        <v>155</v>
      </c>
      <c r="C16" s="481">
        <v>7</v>
      </c>
      <c r="D16" s="481">
        <v>7</v>
      </c>
      <c r="E16" s="481" t="s">
        <v>130</v>
      </c>
      <c r="F16" s="481">
        <v>15</v>
      </c>
      <c r="G16" s="481">
        <v>15</v>
      </c>
      <c r="H16" s="481" t="s">
        <v>130</v>
      </c>
      <c r="I16" s="481">
        <v>-8</v>
      </c>
      <c r="J16" s="481">
        <v>-8</v>
      </c>
      <c r="K16" s="481" t="s">
        <v>130</v>
      </c>
    </row>
    <row r="17" spans="1:11" ht="15" customHeight="1">
      <c r="A17" s="475"/>
      <c r="B17" s="476" t="s">
        <v>156</v>
      </c>
      <c r="C17" s="477">
        <v>99</v>
      </c>
      <c r="D17" s="477">
        <v>45</v>
      </c>
      <c r="E17" s="477">
        <v>54</v>
      </c>
      <c r="F17" s="477">
        <v>102</v>
      </c>
      <c r="G17" s="477">
        <v>47</v>
      </c>
      <c r="H17" s="477">
        <v>55</v>
      </c>
      <c r="I17" s="477">
        <v>-3</v>
      </c>
      <c r="J17" s="477">
        <v>-2</v>
      </c>
      <c r="K17" s="477">
        <v>-1</v>
      </c>
    </row>
    <row r="18" spans="1:11" ht="12.75">
      <c r="A18" s="479"/>
      <c r="B18" s="480" t="s">
        <v>157</v>
      </c>
      <c r="C18" s="481">
        <v>33</v>
      </c>
      <c r="D18" s="481">
        <v>33</v>
      </c>
      <c r="E18" s="481" t="s">
        <v>130</v>
      </c>
      <c r="F18" s="481">
        <v>34</v>
      </c>
      <c r="G18" s="481">
        <v>34</v>
      </c>
      <c r="H18" s="481" t="s">
        <v>130</v>
      </c>
      <c r="I18" s="481">
        <v>-1</v>
      </c>
      <c r="J18" s="481">
        <v>-1</v>
      </c>
      <c r="K18" s="481" t="s">
        <v>130</v>
      </c>
    </row>
    <row r="19" spans="1:11" ht="12.75">
      <c r="A19" s="479"/>
      <c r="B19" s="480" t="s">
        <v>158</v>
      </c>
      <c r="C19" s="481">
        <v>12</v>
      </c>
      <c r="D19" s="481">
        <v>12</v>
      </c>
      <c r="E19" s="481" t="s">
        <v>130</v>
      </c>
      <c r="F19" s="481">
        <v>13</v>
      </c>
      <c r="G19" s="481">
        <v>13</v>
      </c>
      <c r="H19" s="481" t="s">
        <v>130</v>
      </c>
      <c r="I19" s="481">
        <v>-1</v>
      </c>
      <c r="J19" s="481">
        <v>-1</v>
      </c>
      <c r="K19" s="481" t="s">
        <v>130</v>
      </c>
    </row>
    <row r="20" spans="1:11" s="478" customFormat="1" ht="12.75">
      <c r="A20" s="475"/>
      <c r="B20" s="476" t="s">
        <v>159</v>
      </c>
      <c r="C20" s="477">
        <v>35</v>
      </c>
      <c r="D20" s="477">
        <v>12</v>
      </c>
      <c r="E20" s="477">
        <v>23</v>
      </c>
      <c r="F20" s="477">
        <v>45</v>
      </c>
      <c r="G20" s="477">
        <v>13</v>
      </c>
      <c r="H20" s="477">
        <v>32</v>
      </c>
      <c r="I20" s="477">
        <v>-10</v>
      </c>
      <c r="J20" s="477">
        <v>-1</v>
      </c>
      <c r="K20" s="477">
        <v>-9</v>
      </c>
    </row>
    <row r="21" spans="1:11" ht="12.75">
      <c r="A21" s="479"/>
      <c r="B21" s="480" t="s">
        <v>160</v>
      </c>
      <c r="C21" s="481">
        <v>12</v>
      </c>
      <c r="D21" s="481">
        <v>12</v>
      </c>
      <c r="E21" s="481" t="s">
        <v>130</v>
      </c>
      <c r="F21" s="481">
        <v>13</v>
      </c>
      <c r="G21" s="481">
        <v>13</v>
      </c>
      <c r="H21" s="481" t="s">
        <v>130</v>
      </c>
      <c r="I21" s="481">
        <v>-1</v>
      </c>
      <c r="J21" s="481">
        <v>-1</v>
      </c>
      <c r="K21" s="481" t="s">
        <v>130</v>
      </c>
    </row>
    <row r="22" spans="1:11" s="478" customFormat="1" ht="12.75">
      <c r="A22" s="475"/>
      <c r="B22" s="476" t="s">
        <v>161</v>
      </c>
      <c r="C22" s="477">
        <v>32</v>
      </c>
      <c r="D22" s="477">
        <v>4</v>
      </c>
      <c r="E22" s="477">
        <v>28</v>
      </c>
      <c r="F22" s="477">
        <v>90</v>
      </c>
      <c r="G22" s="477">
        <v>6</v>
      </c>
      <c r="H22" s="477">
        <v>84</v>
      </c>
      <c r="I22" s="477">
        <v>-58</v>
      </c>
      <c r="J22" s="477">
        <v>-2</v>
      </c>
      <c r="K22" s="477">
        <v>-56</v>
      </c>
    </row>
    <row r="23" spans="1:11" ht="12.75">
      <c r="A23" s="479"/>
      <c r="B23" s="480" t="s">
        <v>162</v>
      </c>
      <c r="C23" s="481">
        <v>4</v>
      </c>
      <c r="D23" s="481">
        <v>4</v>
      </c>
      <c r="E23" s="481" t="s">
        <v>130</v>
      </c>
      <c r="F23" s="481">
        <v>6</v>
      </c>
      <c r="G23" s="481">
        <v>6</v>
      </c>
      <c r="H23" s="481" t="s">
        <v>130</v>
      </c>
      <c r="I23" s="481">
        <v>-2</v>
      </c>
      <c r="J23" s="481">
        <v>-2</v>
      </c>
      <c r="K23" s="481" t="s">
        <v>130</v>
      </c>
    </row>
    <row r="24" spans="1:11" s="478" customFormat="1" ht="12.75">
      <c r="A24" s="475"/>
      <c r="B24" s="476" t="s">
        <v>163</v>
      </c>
      <c r="C24" s="477">
        <v>35</v>
      </c>
      <c r="D24" s="477" t="s">
        <v>130</v>
      </c>
      <c r="E24" s="477">
        <v>35</v>
      </c>
      <c r="F24" s="477">
        <v>40</v>
      </c>
      <c r="G24" s="477" t="s">
        <v>130</v>
      </c>
      <c r="H24" s="477">
        <v>40</v>
      </c>
      <c r="I24" s="477">
        <v>-5</v>
      </c>
      <c r="J24" s="477" t="s">
        <v>130</v>
      </c>
      <c r="K24" s="477">
        <v>-5</v>
      </c>
    </row>
    <row r="25" spans="1:11" s="478" customFormat="1" ht="25.5">
      <c r="A25" s="475"/>
      <c r="B25" s="476" t="s">
        <v>164</v>
      </c>
      <c r="C25" s="477">
        <v>86</v>
      </c>
      <c r="D25" s="477">
        <v>15</v>
      </c>
      <c r="E25" s="477">
        <v>71</v>
      </c>
      <c r="F25" s="477">
        <v>119</v>
      </c>
      <c r="G25" s="477">
        <v>17</v>
      </c>
      <c r="H25" s="477">
        <v>102</v>
      </c>
      <c r="I25" s="477">
        <v>-33</v>
      </c>
      <c r="J25" s="477">
        <v>-2</v>
      </c>
      <c r="K25" s="477">
        <v>-31</v>
      </c>
    </row>
    <row r="26" spans="1:11" ht="12.75" customHeight="1">
      <c r="A26" s="479"/>
      <c r="B26" s="480" t="s">
        <v>165</v>
      </c>
      <c r="C26" s="481">
        <v>15</v>
      </c>
      <c r="D26" s="481">
        <v>15</v>
      </c>
      <c r="E26" s="481" t="s">
        <v>130</v>
      </c>
      <c r="F26" s="481">
        <v>17</v>
      </c>
      <c r="G26" s="481">
        <v>17</v>
      </c>
      <c r="H26" s="481" t="s">
        <v>130</v>
      </c>
      <c r="I26" s="481">
        <v>-2</v>
      </c>
      <c r="J26" s="481">
        <v>-2</v>
      </c>
      <c r="K26" s="481" t="s">
        <v>130</v>
      </c>
    </row>
    <row r="27" spans="1:11" s="478" customFormat="1" ht="25.5">
      <c r="A27" s="475"/>
      <c r="B27" s="476" t="s">
        <v>166</v>
      </c>
      <c r="C27" s="477">
        <v>8</v>
      </c>
      <c r="D27" s="477">
        <v>6</v>
      </c>
      <c r="E27" s="477">
        <v>2</v>
      </c>
      <c r="F27" s="477">
        <v>60</v>
      </c>
      <c r="G27" s="477">
        <v>25</v>
      </c>
      <c r="H27" s="477">
        <v>35</v>
      </c>
      <c r="I27" s="477">
        <v>-52</v>
      </c>
      <c r="J27" s="477">
        <v>-19</v>
      </c>
      <c r="K27" s="477">
        <v>-33</v>
      </c>
    </row>
    <row r="28" spans="1:11" ht="12.75">
      <c r="A28" s="483"/>
      <c r="B28" s="484" t="s">
        <v>167</v>
      </c>
      <c r="C28" s="481">
        <v>6</v>
      </c>
      <c r="D28" s="481">
        <v>6</v>
      </c>
      <c r="E28" s="481" t="s">
        <v>130</v>
      </c>
      <c r="F28" s="481">
        <v>25</v>
      </c>
      <c r="G28" s="481">
        <v>25</v>
      </c>
      <c r="H28" s="481" t="s">
        <v>130</v>
      </c>
      <c r="I28" s="481">
        <v>-19</v>
      </c>
      <c r="J28" s="481">
        <v>-19</v>
      </c>
      <c r="K28" s="477" t="s">
        <v>130</v>
      </c>
    </row>
    <row r="29" spans="1:11" s="478" customFormat="1" ht="12.75">
      <c r="A29" s="475"/>
      <c r="B29" s="476" t="s">
        <v>168</v>
      </c>
      <c r="C29" s="477">
        <v>68</v>
      </c>
      <c r="D29" s="477">
        <v>22</v>
      </c>
      <c r="E29" s="477">
        <v>46</v>
      </c>
      <c r="F29" s="477">
        <v>62</v>
      </c>
      <c r="G29" s="477">
        <v>18</v>
      </c>
      <c r="H29" s="477">
        <v>44</v>
      </c>
      <c r="I29" s="477">
        <v>6</v>
      </c>
      <c r="J29" s="477">
        <v>4</v>
      </c>
      <c r="K29" s="477">
        <v>2</v>
      </c>
    </row>
    <row r="30" spans="1:11" ht="12.75">
      <c r="A30" s="479"/>
      <c r="B30" s="480" t="s">
        <v>169</v>
      </c>
      <c r="C30" s="481">
        <v>22</v>
      </c>
      <c r="D30" s="481">
        <v>22</v>
      </c>
      <c r="E30" s="481" t="s">
        <v>130</v>
      </c>
      <c r="F30" s="481">
        <v>18</v>
      </c>
      <c r="G30" s="481">
        <v>18</v>
      </c>
      <c r="H30" s="481" t="s">
        <v>130</v>
      </c>
      <c r="I30" s="481">
        <v>4</v>
      </c>
      <c r="J30" s="481">
        <v>4</v>
      </c>
      <c r="K30" s="481" t="s">
        <v>130</v>
      </c>
    </row>
    <row r="31" spans="1:11" s="478" customFormat="1" ht="12.75">
      <c r="A31" s="475"/>
      <c r="B31" s="476" t="s">
        <v>170</v>
      </c>
      <c r="C31" s="477">
        <v>146</v>
      </c>
      <c r="D31" s="477">
        <v>105</v>
      </c>
      <c r="E31" s="477">
        <v>41</v>
      </c>
      <c r="F31" s="477">
        <v>108</v>
      </c>
      <c r="G31" s="477">
        <v>49</v>
      </c>
      <c r="H31" s="477">
        <v>59</v>
      </c>
      <c r="I31" s="477">
        <v>38</v>
      </c>
      <c r="J31" s="477">
        <v>56</v>
      </c>
      <c r="K31" s="477">
        <v>-18</v>
      </c>
    </row>
    <row r="32" spans="1:11" ht="12.75">
      <c r="A32" s="475"/>
      <c r="B32" s="484" t="s">
        <v>171</v>
      </c>
      <c r="C32" s="481">
        <v>80</v>
      </c>
      <c r="D32" s="481">
        <v>80</v>
      </c>
      <c r="E32" s="481" t="s">
        <v>130</v>
      </c>
      <c r="F32" s="481">
        <v>28</v>
      </c>
      <c r="G32" s="481">
        <v>28</v>
      </c>
      <c r="H32" s="481" t="s">
        <v>130</v>
      </c>
      <c r="I32" s="481">
        <v>52</v>
      </c>
      <c r="J32" s="481">
        <v>52</v>
      </c>
      <c r="K32" s="481" t="s">
        <v>130</v>
      </c>
    </row>
    <row r="33" spans="1:11" ht="12.75">
      <c r="A33" s="479"/>
      <c r="B33" s="480" t="s">
        <v>172</v>
      </c>
      <c r="C33" s="481">
        <v>25</v>
      </c>
      <c r="D33" s="481">
        <v>25</v>
      </c>
      <c r="E33" s="481" t="s">
        <v>130</v>
      </c>
      <c r="F33" s="481">
        <v>21</v>
      </c>
      <c r="G33" s="481">
        <v>21</v>
      </c>
      <c r="H33" s="481" t="s">
        <v>130</v>
      </c>
      <c r="I33" s="481">
        <v>4</v>
      </c>
      <c r="J33" s="481">
        <v>4</v>
      </c>
      <c r="K33" s="481" t="s">
        <v>130</v>
      </c>
    </row>
    <row r="34" spans="1:11" s="478" customFormat="1" ht="12.75">
      <c r="A34" s="475"/>
      <c r="B34" s="476" t="s">
        <v>173</v>
      </c>
      <c r="C34" s="477">
        <v>44</v>
      </c>
      <c r="D34" s="477">
        <v>18</v>
      </c>
      <c r="E34" s="477">
        <v>26</v>
      </c>
      <c r="F34" s="477">
        <v>88</v>
      </c>
      <c r="G34" s="477">
        <v>28</v>
      </c>
      <c r="H34" s="477">
        <v>60</v>
      </c>
      <c r="I34" s="477">
        <v>-44</v>
      </c>
      <c r="J34" s="477">
        <v>-10</v>
      </c>
      <c r="K34" s="477">
        <v>-34</v>
      </c>
    </row>
    <row r="35" spans="1:11" ht="12.75">
      <c r="A35" s="479"/>
      <c r="B35" s="480" t="s">
        <v>174</v>
      </c>
      <c r="C35" s="481">
        <v>18</v>
      </c>
      <c r="D35" s="481">
        <v>18</v>
      </c>
      <c r="E35" s="481" t="s">
        <v>130</v>
      </c>
      <c r="F35" s="481">
        <v>28</v>
      </c>
      <c r="G35" s="481">
        <v>28</v>
      </c>
      <c r="H35" s="481" t="s">
        <v>130</v>
      </c>
      <c r="I35" s="481">
        <v>-10</v>
      </c>
      <c r="J35" s="481">
        <v>-10</v>
      </c>
      <c r="K35" s="481" t="s">
        <v>130</v>
      </c>
    </row>
    <row r="36" spans="1:11" s="478" customFormat="1" ht="12.75">
      <c r="A36" s="475"/>
      <c r="B36" s="476" t="s">
        <v>175</v>
      </c>
      <c r="C36" s="477">
        <v>79</v>
      </c>
      <c r="D36" s="477">
        <v>22</v>
      </c>
      <c r="E36" s="477">
        <v>57</v>
      </c>
      <c r="F36" s="477">
        <v>103</v>
      </c>
      <c r="G36" s="477">
        <v>37</v>
      </c>
      <c r="H36" s="477">
        <v>66</v>
      </c>
      <c r="I36" s="477">
        <v>-24</v>
      </c>
      <c r="J36" s="477">
        <v>-15</v>
      </c>
      <c r="K36" s="477">
        <v>-9</v>
      </c>
    </row>
    <row r="37" spans="1:11" ht="12.75">
      <c r="A37" s="479"/>
      <c r="B37" s="480" t="s">
        <v>176</v>
      </c>
      <c r="C37" s="481">
        <v>22</v>
      </c>
      <c r="D37" s="481">
        <v>22</v>
      </c>
      <c r="E37" s="481" t="s">
        <v>130</v>
      </c>
      <c r="F37" s="481">
        <v>37</v>
      </c>
      <c r="G37" s="481">
        <v>37</v>
      </c>
      <c r="H37" s="481" t="s">
        <v>130</v>
      </c>
      <c r="I37" s="481">
        <v>-15</v>
      </c>
      <c r="J37" s="481">
        <v>-15</v>
      </c>
      <c r="K37" s="481" t="s">
        <v>130</v>
      </c>
    </row>
    <row r="38" spans="1:11" ht="12.75">
      <c r="A38" s="479"/>
      <c r="B38" s="480" t="s">
        <v>177</v>
      </c>
      <c r="C38" s="481">
        <v>2093</v>
      </c>
      <c r="D38" s="481">
        <v>1634</v>
      </c>
      <c r="E38" s="481">
        <v>459</v>
      </c>
      <c r="F38" s="481">
        <v>2712</v>
      </c>
      <c r="G38" s="481">
        <v>2166</v>
      </c>
      <c r="H38" s="481">
        <v>546</v>
      </c>
      <c r="I38" s="481">
        <v>-619</v>
      </c>
      <c r="J38" s="481">
        <v>-532</v>
      </c>
      <c r="K38" s="481">
        <v>-87</v>
      </c>
    </row>
    <row r="39" spans="1:11" s="478" customFormat="1" ht="12.75">
      <c r="A39" s="475"/>
      <c r="B39" s="476" t="s">
        <v>178</v>
      </c>
      <c r="C39" s="477">
        <v>942</v>
      </c>
      <c r="D39" s="477">
        <v>942</v>
      </c>
      <c r="E39" s="477" t="s">
        <v>130</v>
      </c>
      <c r="F39" s="477">
        <v>1140</v>
      </c>
      <c r="G39" s="477">
        <v>1140</v>
      </c>
      <c r="H39" s="477" t="s">
        <v>130</v>
      </c>
      <c r="I39" s="477">
        <v>-198</v>
      </c>
      <c r="J39" s="477">
        <v>-198</v>
      </c>
      <c r="K39" s="477" t="s">
        <v>130</v>
      </c>
    </row>
    <row r="40" spans="1:11" ht="12.75">
      <c r="A40" s="479"/>
      <c r="B40" s="480" t="s">
        <v>179</v>
      </c>
      <c r="C40" s="481">
        <v>942</v>
      </c>
      <c r="D40" s="481">
        <v>942</v>
      </c>
      <c r="E40" s="481" t="s">
        <v>130</v>
      </c>
      <c r="F40" s="481">
        <v>1140</v>
      </c>
      <c r="G40" s="481">
        <v>1140</v>
      </c>
      <c r="H40" s="481" t="s">
        <v>130</v>
      </c>
      <c r="I40" s="481">
        <v>-198</v>
      </c>
      <c r="J40" s="481">
        <v>-198</v>
      </c>
      <c r="K40" s="481" t="s">
        <v>130</v>
      </c>
    </row>
    <row r="41" spans="1:11" s="478" customFormat="1" ht="12.75">
      <c r="A41" s="475"/>
      <c r="B41" s="476" t="s">
        <v>101</v>
      </c>
      <c r="C41" s="477">
        <v>86</v>
      </c>
      <c r="D41" s="477">
        <v>55</v>
      </c>
      <c r="E41" s="477">
        <v>31</v>
      </c>
      <c r="F41" s="477">
        <v>115</v>
      </c>
      <c r="G41" s="477">
        <v>66</v>
      </c>
      <c r="H41" s="477">
        <v>49</v>
      </c>
      <c r="I41" s="477">
        <v>-29</v>
      </c>
      <c r="J41" s="477">
        <v>-11</v>
      </c>
      <c r="K41" s="477">
        <v>-18</v>
      </c>
    </row>
    <row r="42" spans="1:11" ht="12.75">
      <c r="A42" s="479"/>
      <c r="B42" s="480" t="s">
        <v>67</v>
      </c>
      <c r="C42" s="481">
        <v>55</v>
      </c>
      <c r="D42" s="481">
        <v>55</v>
      </c>
      <c r="E42" s="481" t="s">
        <v>130</v>
      </c>
      <c r="F42" s="481">
        <v>66</v>
      </c>
      <c r="G42" s="481">
        <v>66</v>
      </c>
      <c r="H42" s="481" t="s">
        <v>130</v>
      </c>
      <c r="I42" s="481">
        <v>-11</v>
      </c>
      <c r="J42" s="481">
        <v>-11</v>
      </c>
      <c r="K42" s="481" t="s">
        <v>130</v>
      </c>
    </row>
    <row r="43" spans="1:11" s="478" customFormat="1" ht="12.75">
      <c r="A43" s="482"/>
      <c r="B43" s="476" t="s">
        <v>102</v>
      </c>
      <c r="C43" s="477">
        <v>148</v>
      </c>
      <c r="D43" s="477">
        <v>82</v>
      </c>
      <c r="E43" s="477">
        <v>66</v>
      </c>
      <c r="F43" s="477">
        <v>263</v>
      </c>
      <c r="G43" s="477">
        <v>181</v>
      </c>
      <c r="H43" s="477">
        <v>82</v>
      </c>
      <c r="I43" s="477">
        <v>-115</v>
      </c>
      <c r="J43" s="477">
        <v>-99</v>
      </c>
      <c r="K43" s="477">
        <v>-16</v>
      </c>
    </row>
    <row r="44" spans="1:11" ht="12.75">
      <c r="A44" s="479"/>
      <c r="B44" s="480" t="s">
        <v>64</v>
      </c>
      <c r="C44" s="481">
        <v>63</v>
      </c>
      <c r="D44" s="481">
        <v>63</v>
      </c>
      <c r="E44" s="481" t="s">
        <v>130</v>
      </c>
      <c r="F44" s="481">
        <v>156</v>
      </c>
      <c r="G44" s="481">
        <v>156</v>
      </c>
      <c r="H44" s="481" t="s">
        <v>130</v>
      </c>
      <c r="I44" s="481">
        <v>-93</v>
      </c>
      <c r="J44" s="481">
        <v>-93</v>
      </c>
      <c r="K44" s="481" t="s">
        <v>130</v>
      </c>
    </row>
    <row r="45" spans="1:11" ht="12.75">
      <c r="A45" s="479"/>
      <c r="B45" s="480" t="s">
        <v>180</v>
      </c>
      <c r="C45" s="481">
        <v>19</v>
      </c>
      <c r="D45" s="481">
        <v>19</v>
      </c>
      <c r="E45" s="481" t="s">
        <v>130</v>
      </c>
      <c r="F45" s="481">
        <v>25</v>
      </c>
      <c r="G45" s="481">
        <v>25</v>
      </c>
      <c r="H45" s="481" t="s">
        <v>130</v>
      </c>
      <c r="I45" s="481">
        <v>-6</v>
      </c>
      <c r="J45" s="481">
        <v>-6</v>
      </c>
      <c r="K45" s="481" t="s">
        <v>130</v>
      </c>
    </row>
    <row r="46" spans="1:11" s="478" customFormat="1" ht="12.75">
      <c r="A46" s="475"/>
      <c r="B46" s="476" t="s">
        <v>106</v>
      </c>
      <c r="C46" s="477">
        <v>107</v>
      </c>
      <c r="D46" s="477">
        <v>25</v>
      </c>
      <c r="E46" s="477">
        <v>82</v>
      </c>
      <c r="F46" s="477">
        <v>102</v>
      </c>
      <c r="G46" s="477">
        <v>21</v>
      </c>
      <c r="H46" s="477">
        <v>81</v>
      </c>
      <c r="I46" s="477">
        <v>5</v>
      </c>
      <c r="J46" s="477">
        <v>4</v>
      </c>
      <c r="K46" s="477">
        <v>1</v>
      </c>
    </row>
    <row r="47" spans="1:11" ht="12.75">
      <c r="A47" s="475"/>
      <c r="B47" s="484" t="s">
        <v>181</v>
      </c>
      <c r="C47" s="481">
        <v>25</v>
      </c>
      <c r="D47" s="481">
        <v>25</v>
      </c>
      <c r="E47" s="481" t="s">
        <v>130</v>
      </c>
      <c r="F47" s="481">
        <v>21</v>
      </c>
      <c r="G47" s="481">
        <v>21</v>
      </c>
      <c r="H47" s="481" t="s">
        <v>130</v>
      </c>
      <c r="I47" s="481">
        <v>4</v>
      </c>
      <c r="J47" s="481">
        <v>4</v>
      </c>
      <c r="K47" s="481" t="s">
        <v>130</v>
      </c>
    </row>
    <row r="48" spans="1:11" s="478" customFormat="1" ht="12.75">
      <c r="A48" s="475"/>
      <c r="B48" s="476" t="s">
        <v>68</v>
      </c>
      <c r="C48" s="477">
        <v>110</v>
      </c>
      <c r="D48" s="477">
        <v>62</v>
      </c>
      <c r="E48" s="477">
        <v>48</v>
      </c>
      <c r="F48" s="477">
        <v>189</v>
      </c>
      <c r="G48" s="477">
        <v>126</v>
      </c>
      <c r="H48" s="477">
        <v>63</v>
      </c>
      <c r="I48" s="477">
        <v>-79</v>
      </c>
      <c r="J48" s="477">
        <v>-64</v>
      </c>
      <c r="K48" s="477">
        <v>-15</v>
      </c>
    </row>
    <row r="49" spans="1:11" ht="12.75">
      <c r="A49" s="479"/>
      <c r="B49" s="480" t="s">
        <v>20</v>
      </c>
      <c r="C49" s="481">
        <v>62</v>
      </c>
      <c r="D49" s="481">
        <v>62</v>
      </c>
      <c r="E49" s="481" t="s">
        <v>130</v>
      </c>
      <c r="F49" s="481">
        <v>126</v>
      </c>
      <c r="G49" s="481">
        <v>126</v>
      </c>
      <c r="H49" s="481" t="s">
        <v>130</v>
      </c>
      <c r="I49" s="481">
        <v>-64</v>
      </c>
      <c r="J49" s="481">
        <v>-64</v>
      </c>
      <c r="K49" s="481" t="s">
        <v>130</v>
      </c>
    </row>
    <row r="50" spans="1:11" s="478" customFormat="1" ht="12.75">
      <c r="A50" s="475"/>
      <c r="B50" s="476" t="s">
        <v>103</v>
      </c>
      <c r="C50" s="477">
        <v>104</v>
      </c>
      <c r="D50" s="477">
        <v>44</v>
      </c>
      <c r="E50" s="477">
        <v>60</v>
      </c>
      <c r="F50" s="477">
        <v>109</v>
      </c>
      <c r="G50" s="477">
        <v>42</v>
      </c>
      <c r="H50" s="477">
        <v>67</v>
      </c>
      <c r="I50" s="477">
        <v>-5</v>
      </c>
      <c r="J50" s="477">
        <v>2</v>
      </c>
      <c r="K50" s="477">
        <v>-7</v>
      </c>
    </row>
    <row r="51" spans="1:11" ht="12.75">
      <c r="A51" s="479"/>
      <c r="B51" s="480" t="s">
        <v>182</v>
      </c>
      <c r="C51" s="481">
        <v>44</v>
      </c>
      <c r="D51" s="481">
        <v>44</v>
      </c>
      <c r="E51" s="481" t="s">
        <v>130</v>
      </c>
      <c r="F51" s="481">
        <v>42</v>
      </c>
      <c r="G51" s="481">
        <v>42</v>
      </c>
      <c r="H51" s="481" t="s">
        <v>130</v>
      </c>
      <c r="I51" s="481">
        <v>2</v>
      </c>
      <c r="J51" s="481">
        <v>2</v>
      </c>
      <c r="K51" s="481" t="s">
        <v>130</v>
      </c>
    </row>
    <row r="52" spans="1:11" s="478" customFormat="1" ht="12.75">
      <c r="A52" s="475"/>
      <c r="B52" s="476" t="s">
        <v>69</v>
      </c>
      <c r="C52" s="477">
        <v>348</v>
      </c>
      <c r="D52" s="477">
        <v>293</v>
      </c>
      <c r="E52" s="477">
        <v>55</v>
      </c>
      <c r="F52" s="477">
        <v>527</v>
      </c>
      <c r="G52" s="477">
        <v>428</v>
      </c>
      <c r="H52" s="477">
        <v>99</v>
      </c>
      <c r="I52" s="477">
        <v>-179</v>
      </c>
      <c r="J52" s="477">
        <v>-135</v>
      </c>
      <c r="K52" s="477">
        <v>-44</v>
      </c>
    </row>
    <row r="53" spans="1:11" ht="12.75">
      <c r="A53" s="479"/>
      <c r="B53" s="480" t="s">
        <v>65</v>
      </c>
      <c r="C53" s="481">
        <v>293</v>
      </c>
      <c r="D53" s="481">
        <v>293</v>
      </c>
      <c r="E53" s="481" t="s">
        <v>130</v>
      </c>
      <c r="F53" s="481">
        <v>428</v>
      </c>
      <c r="G53" s="481">
        <v>428</v>
      </c>
      <c r="H53" s="481" t="s">
        <v>130</v>
      </c>
      <c r="I53" s="481">
        <v>-135</v>
      </c>
      <c r="J53" s="481">
        <v>-135</v>
      </c>
      <c r="K53" s="481" t="s">
        <v>130</v>
      </c>
    </row>
    <row r="54" spans="1:11" s="478" customFormat="1" ht="12.75">
      <c r="A54" s="475"/>
      <c r="B54" s="476" t="s">
        <v>104</v>
      </c>
      <c r="C54" s="477">
        <v>114</v>
      </c>
      <c r="D54" s="477">
        <v>65</v>
      </c>
      <c r="E54" s="477">
        <v>49</v>
      </c>
      <c r="F54" s="477">
        <v>156</v>
      </c>
      <c r="G54" s="477">
        <v>106</v>
      </c>
      <c r="H54" s="477">
        <v>50</v>
      </c>
      <c r="I54" s="477">
        <v>-42</v>
      </c>
      <c r="J54" s="477">
        <v>-41</v>
      </c>
      <c r="K54" s="477">
        <v>-1</v>
      </c>
    </row>
    <row r="55" spans="1:11" ht="12.75">
      <c r="A55" s="475"/>
      <c r="B55" s="484" t="s">
        <v>66</v>
      </c>
      <c r="C55" s="481">
        <v>58</v>
      </c>
      <c r="D55" s="481">
        <v>58</v>
      </c>
      <c r="E55" s="481" t="s">
        <v>130</v>
      </c>
      <c r="F55" s="481">
        <v>97</v>
      </c>
      <c r="G55" s="481">
        <v>97</v>
      </c>
      <c r="H55" s="481" t="s">
        <v>130</v>
      </c>
      <c r="I55" s="481">
        <v>-39</v>
      </c>
      <c r="J55" s="481">
        <v>-39</v>
      </c>
      <c r="K55" s="481" t="s">
        <v>130</v>
      </c>
    </row>
    <row r="56" spans="1:11" ht="12.75">
      <c r="A56" s="479"/>
      <c r="B56" s="480" t="s">
        <v>183</v>
      </c>
      <c r="C56" s="481">
        <v>7</v>
      </c>
      <c r="D56" s="481">
        <v>7</v>
      </c>
      <c r="E56" s="481" t="s">
        <v>130</v>
      </c>
      <c r="F56" s="481">
        <v>9</v>
      </c>
      <c r="G56" s="481">
        <v>9</v>
      </c>
      <c r="H56" s="481" t="s">
        <v>130</v>
      </c>
      <c r="I56" s="481">
        <v>-2</v>
      </c>
      <c r="J56" s="481">
        <v>-2</v>
      </c>
      <c r="K56" s="481" t="s">
        <v>130</v>
      </c>
    </row>
    <row r="57" spans="1:11" s="478" customFormat="1" ht="12.75">
      <c r="A57" s="475"/>
      <c r="B57" s="476" t="s">
        <v>105</v>
      </c>
      <c r="C57" s="477">
        <v>134</v>
      </c>
      <c r="D57" s="477">
        <v>66</v>
      </c>
      <c r="E57" s="477">
        <v>68</v>
      </c>
      <c r="F57" s="477">
        <v>111</v>
      </c>
      <c r="G57" s="477">
        <v>56</v>
      </c>
      <c r="H57" s="477">
        <v>55</v>
      </c>
      <c r="I57" s="477">
        <v>23</v>
      </c>
      <c r="J57" s="477">
        <v>10</v>
      </c>
      <c r="K57" s="477">
        <v>13</v>
      </c>
    </row>
    <row r="58" spans="1:11" ht="12.75">
      <c r="A58" s="483"/>
      <c r="B58" s="484" t="s">
        <v>184</v>
      </c>
      <c r="C58" s="481">
        <v>48</v>
      </c>
      <c r="D58" s="481">
        <v>48</v>
      </c>
      <c r="E58" s="481" t="s">
        <v>130</v>
      </c>
      <c r="F58" s="481">
        <v>48</v>
      </c>
      <c r="G58" s="481">
        <v>48</v>
      </c>
      <c r="H58" s="481" t="s">
        <v>130</v>
      </c>
      <c r="I58" s="481" t="s">
        <v>130</v>
      </c>
      <c r="J58" s="481" t="s">
        <v>130</v>
      </c>
      <c r="K58" s="477" t="s">
        <v>130</v>
      </c>
    </row>
    <row r="59" spans="1:11" ht="12.75">
      <c r="A59" s="479"/>
      <c r="B59" s="480" t="s">
        <v>185</v>
      </c>
      <c r="C59" s="481">
        <v>5</v>
      </c>
      <c r="D59" s="481">
        <v>5</v>
      </c>
      <c r="E59" s="481" t="s">
        <v>130</v>
      </c>
      <c r="F59" s="481">
        <v>2</v>
      </c>
      <c r="G59" s="481">
        <v>2</v>
      </c>
      <c r="H59" s="481" t="s">
        <v>130</v>
      </c>
      <c r="I59" s="481">
        <v>3</v>
      </c>
      <c r="J59" s="481">
        <v>3</v>
      </c>
      <c r="K59" s="481" t="s">
        <v>130</v>
      </c>
    </row>
    <row r="60" spans="1:11" ht="12.75">
      <c r="A60" s="479"/>
      <c r="B60" s="480" t="s">
        <v>186</v>
      </c>
      <c r="C60" s="481">
        <v>13</v>
      </c>
      <c r="D60" s="481">
        <v>13</v>
      </c>
      <c r="E60" s="481" t="s">
        <v>130</v>
      </c>
      <c r="F60" s="481">
        <v>6</v>
      </c>
      <c r="G60" s="481">
        <v>6</v>
      </c>
      <c r="H60" s="481" t="s">
        <v>130</v>
      </c>
      <c r="I60" s="481">
        <v>7</v>
      </c>
      <c r="J60" s="481">
        <v>7</v>
      </c>
      <c r="K60" s="481" t="s">
        <v>130</v>
      </c>
    </row>
    <row r="61" ht="12.75">
      <c r="A61" s="479"/>
    </row>
    <row r="62" ht="12.75">
      <c r="A62" s="479"/>
    </row>
    <row r="63" ht="12.75">
      <c r="A63" s="479"/>
    </row>
    <row r="64" ht="12.75">
      <c r="A64" s="479"/>
    </row>
    <row r="65" ht="12.75">
      <c r="A65" s="479"/>
    </row>
    <row r="66" ht="12.75">
      <c r="A66" s="479"/>
    </row>
    <row r="67" ht="12.75">
      <c r="A67" s="479"/>
    </row>
    <row r="68" spans="1:2" ht="12.75">
      <c r="A68" s="475"/>
      <c r="B68" s="478"/>
    </row>
    <row r="69" ht="12.75">
      <c r="A69" s="479"/>
    </row>
    <row r="70" ht="12.75">
      <c r="A70" s="479"/>
    </row>
    <row r="71" ht="12.75">
      <c r="A71" s="479"/>
    </row>
    <row r="72" ht="12.75">
      <c r="A72" s="479"/>
    </row>
    <row r="73" spans="1:11" ht="12.75">
      <c r="A73" s="483"/>
      <c r="B73" s="485"/>
      <c r="K73" s="478"/>
    </row>
    <row r="74" ht="12.75">
      <c r="A74" s="479"/>
    </row>
    <row r="75" ht="12.75">
      <c r="A75" s="479"/>
    </row>
    <row r="76" ht="12.75">
      <c r="A76" s="479"/>
    </row>
    <row r="77" ht="12.75">
      <c r="A77" s="479"/>
    </row>
    <row r="78" spans="1:2" ht="12.75">
      <c r="A78" s="475"/>
      <c r="B78" s="478"/>
    </row>
    <row r="79" spans="1:2" ht="12.75">
      <c r="A79" s="475"/>
      <c r="B79" s="478"/>
    </row>
    <row r="80" ht="12.75">
      <c r="A80" s="479"/>
    </row>
    <row r="81" ht="12.75">
      <c r="A81" s="479"/>
    </row>
    <row r="82" ht="12.75">
      <c r="A82" s="479"/>
    </row>
    <row r="83" ht="12.75">
      <c r="A83" s="479"/>
    </row>
    <row r="84" ht="12.75">
      <c r="A84" s="479"/>
    </row>
    <row r="85" ht="12.75">
      <c r="A85" s="479"/>
    </row>
    <row r="86" ht="12.75">
      <c r="A86" s="479"/>
    </row>
    <row r="87" ht="12.75">
      <c r="A87" s="479"/>
    </row>
    <row r="88" spans="1:11" ht="12.75">
      <c r="A88" s="483"/>
      <c r="B88" s="485"/>
      <c r="K88" s="478"/>
    </row>
    <row r="89" ht="12.75">
      <c r="A89" s="479"/>
    </row>
    <row r="90" spans="1:2" ht="12.75">
      <c r="A90" s="475"/>
      <c r="B90" s="478"/>
    </row>
    <row r="91" ht="12.75">
      <c r="A91" s="479"/>
    </row>
    <row r="92" ht="12.75">
      <c r="A92" s="479"/>
    </row>
    <row r="93" ht="12.75">
      <c r="A93" s="479"/>
    </row>
    <row r="94" ht="12.75">
      <c r="A94" s="479"/>
    </row>
    <row r="95" ht="12.75">
      <c r="A95" s="479"/>
    </row>
    <row r="96" ht="12.75">
      <c r="A96" s="479"/>
    </row>
    <row r="97" ht="12.75">
      <c r="A97" s="479"/>
    </row>
    <row r="98" ht="12.75">
      <c r="A98" s="479"/>
    </row>
    <row r="99" ht="12.75">
      <c r="A99" s="479"/>
    </row>
    <row r="100" ht="12.75">
      <c r="A100" s="479"/>
    </row>
    <row r="101" ht="12.75">
      <c r="A101" s="479"/>
    </row>
    <row r="102" ht="12.75">
      <c r="A102" s="479"/>
    </row>
    <row r="103" ht="12.75">
      <c r="A103" s="486"/>
    </row>
    <row r="104" ht="12.75">
      <c r="A104" s="486"/>
    </row>
    <row r="105" ht="12.75">
      <c r="A105" s="486"/>
    </row>
    <row r="106" ht="12.75">
      <c r="A106" s="486"/>
    </row>
    <row r="107" ht="12.75">
      <c r="A107" s="486"/>
    </row>
    <row r="108" ht="12.75">
      <c r="A108" s="486"/>
    </row>
    <row r="109" ht="12.75">
      <c r="A109" s="486"/>
    </row>
    <row r="110" ht="12.75">
      <c r="A110" s="486"/>
    </row>
    <row r="111" ht="12.75">
      <c r="A111" s="486"/>
    </row>
    <row r="112" ht="12.75">
      <c r="A112" s="486"/>
    </row>
    <row r="113" ht="12.75">
      <c r="A113" s="486"/>
    </row>
    <row r="114" ht="12.75">
      <c r="A114" s="486"/>
    </row>
    <row r="115" ht="12.75">
      <c r="A115" s="486"/>
    </row>
    <row r="116" ht="12.75">
      <c r="A116" s="486"/>
    </row>
    <row r="117" ht="12.75">
      <c r="A117" s="486"/>
    </row>
    <row r="118" ht="12.75">
      <c r="A118" s="486"/>
    </row>
    <row r="119" ht="12.75">
      <c r="A119" s="486"/>
    </row>
    <row r="120" ht="12.75">
      <c r="A120" s="486"/>
    </row>
    <row r="121" ht="12.75">
      <c r="A121" s="486"/>
    </row>
    <row r="122" ht="12.75">
      <c r="A122" s="486"/>
    </row>
    <row r="123" ht="12.75">
      <c r="A123" s="486"/>
    </row>
    <row r="124" ht="12.75">
      <c r="A124" s="486"/>
    </row>
    <row r="125" ht="12.75">
      <c r="A125" s="486"/>
    </row>
    <row r="126" ht="12.75">
      <c r="A126" s="486"/>
    </row>
    <row r="127" ht="12.75">
      <c r="A127" s="486"/>
    </row>
    <row r="128" ht="12.75">
      <c r="A128" s="486"/>
    </row>
    <row r="129" ht="12.75">
      <c r="A129" s="486"/>
    </row>
    <row r="130" ht="12.75">
      <c r="A130" s="486"/>
    </row>
    <row r="131" ht="12.75">
      <c r="A131" s="486"/>
    </row>
    <row r="132" ht="12.75">
      <c r="A132" s="486"/>
    </row>
    <row r="133" ht="12.75">
      <c r="A133" s="486"/>
    </row>
    <row r="134" ht="12.75">
      <c r="A134" s="486"/>
    </row>
  </sheetData>
  <sheetProtection/>
  <mergeCells count="7">
    <mergeCell ref="A1:K1"/>
    <mergeCell ref="A2:K2"/>
    <mergeCell ref="A4:A5"/>
    <mergeCell ref="B4:B5"/>
    <mergeCell ref="C4:E4"/>
    <mergeCell ref="F4:H4"/>
    <mergeCell ref="I4:K4"/>
  </mergeCells>
  <printOptions/>
  <pageMargins left="0.7480314960629921" right="0.15748031496062992" top="0.984251968503937" bottom="0.3937007874015748" header="0.5118110236220472" footer="0.5118110236220472"/>
  <pageSetup horizontalDpi="600" verticalDpi="600" orientation="portrait" pageOrder="overThenDown" paperSize="9" scale="85" r:id="rId1"/>
  <headerFooter alignWithMargins="0">
    <oddHeader>&amp;CЛист &amp;P из &amp;N&amp;RТаблица РТ1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Белгородстат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419</dc:creator>
  <cp:keywords/>
  <dc:description/>
  <cp:lastModifiedBy>Соколова Надежда Владимировна</cp:lastModifiedBy>
  <cp:lastPrinted>2022-12-14T14:03:57Z</cp:lastPrinted>
  <dcterms:created xsi:type="dcterms:W3CDTF">2006-01-25T08:26:04Z</dcterms:created>
  <dcterms:modified xsi:type="dcterms:W3CDTF">2022-12-16T12:33:58Z</dcterms:modified>
  <cp:category/>
  <cp:version/>
  <cp:contentType/>
  <cp:contentStatus/>
</cp:coreProperties>
</file>